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tb-VivoBook\Documents\Osobní\Rozpočty\Ing. Hlava\Konečného náměstí\"/>
    </mc:Choice>
  </mc:AlternateContent>
  <xr:revisionPtr revIDLastSave="0" documentId="8_{6BE57C7F-F450-495F-8303-425B0EF88B55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0 Pol" sheetId="12" r:id="rId4"/>
    <sheet name="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 Pol'!$1:$7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 Pol'!$A$1:$X$41</definedName>
    <definedName name="_xlnm.Print_Area" localSheetId="4">'01 01 Pol'!$A$1:$X$415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I43" i="1" s="1"/>
  <c r="F43" i="1"/>
  <c r="G42" i="1"/>
  <c r="I42" i="1" s="1"/>
  <c r="F42" i="1"/>
  <c r="G41" i="1"/>
  <c r="F41" i="1"/>
  <c r="G39" i="1"/>
  <c r="F39" i="1"/>
  <c r="G414" i="13"/>
  <c r="BA245" i="13"/>
  <c r="BA230" i="13"/>
  <c r="BA188" i="13"/>
  <c r="BA156" i="13"/>
  <c r="BA146" i="13"/>
  <c r="BA135" i="13"/>
  <c r="BA131" i="13"/>
  <c r="BA79" i="13"/>
  <c r="BA75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28" i="13"/>
  <c r="I28" i="13"/>
  <c r="K28" i="13"/>
  <c r="M28" i="13"/>
  <c r="O28" i="13"/>
  <c r="Q28" i="13"/>
  <c r="V28" i="13"/>
  <c r="G32" i="13"/>
  <c r="M32" i="13" s="1"/>
  <c r="I32" i="13"/>
  <c r="K32" i="13"/>
  <c r="O32" i="13"/>
  <c r="O27" i="13" s="1"/>
  <c r="Q32" i="13"/>
  <c r="V32" i="13"/>
  <c r="G34" i="13"/>
  <c r="M34" i="13" s="1"/>
  <c r="I34" i="13"/>
  <c r="I27" i="13" s="1"/>
  <c r="K34" i="13"/>
  <c r="O34" i="13"/>
  <c r="Q34" i="13"/>
  <c r="Q27" i="13" s="1"/>
  <c r="V34" i="13"/>
  <c r="G38" i="13"/>
  <c r="M38" i="13" s="1"/>
  <c r="I38" i="13"/>
  <c r="K38" i="13"/>
  <c r="K27" i="13" s="1"/>
  <c r="O38" i="13"/>
  <c r="Q38" i="13"/>
  <c r="V38" i="13"/>
  <c r="V27" i="13" s="1"/>
  <c r="G42" i="13"/>
  <c r="I42" i="13"/>
  <c r="K42" i="13"/>
  <c r="M42" i="13"/>
  <c r="O42" i="13"/>
  <c r="Q42" i="13"/>
  <c r="V42" i="13"/>
  <c r="G46" i="13"/>
  <c r="M46" i="13" s="1"/>
  <c r="I46" i="13"/>
  <c r="K46" i="13"/>
  <c r="O46" i="13"/>
  <c r="Q46" i="13"/>
  <c r="V46" i="13"/>
  <c r="G49" i="13"/>
  <c r="M49" i="13" s="1"/>
  <c r="I49" i="13"/>
  <c r="K49" i="13"/>
  <c r="O49" i="13"/>
  <c r="Q49" i="13"/>
  <c r="V49" i="13"/>
  <c r="G53" i="13"/>
  <c r="M53" i="13" s="1"/>
  <c r="I53" i="13"/>
  <c r="K53" i="13"/>
  <c r="O53" i="13"/>
  <c r="Q53" i="13"/>
  <c r="V53" i="13"/>
  <c r="G55" i="13"/>
  <c r="I55" i="13"/>
  <c r="K55" i="13"/>
  <c r="M55" i="13"/>
  <c r="O55" i="13"/>
  <c r="Q55" i="13"/>
  <c r="V55" i="13"/>
  <c r="G59" i="13"/>
  <c r="M59" i="13" s="1"/>
  <c r="I59" i="13"/>
  <c r="K59" i="13"/>
  <c r="O59" i="13"/>
  <c r="Q59" i="13"/>
  <c r="V59" i="13"/>
  <c r="G63" i="13"/>
  <c r="M63" i="13" s="1"/>
  <c r="I63" i="13"/>
  <c r="K63" i="13"/>
  <c r="O63" i="13"/>
  <c r="Q63" i="13"/>
  <c r="V63" i="13"/>
  <c r="G66" i="13"/>
  <c r="I66" i="13"/>
  <c r="K66" i="13"/>
  <c r="M66" i="13"/>
  <c r="O66" i="13"/>
  <c r="Q66" i="13"/>
  <c r="V66" i="13"/>
  <c r="G70" i="13"/>
  <c r="M70" i="13" s="1"/>
  <c r="I70" i="13"/>
  <c r="K70" i="13"/>
  <c r="O70" i="13"/>
  <c r="O65" i="13" s="1"/>
  <c r="Q70" i="13"/>
  <c r="V70" i="13"/>
  <c r="G74" i="13"/>
  <c r="M74" i="13" s="1"/>
  <c r="I74" i="13"/>
  <c r="I65" i="13" s="1"/>
  <c r="K74" i="13"/>
  <c r="O74" i="13"/>
  <c r="Q74" i="13"/>
  <c r="Q65" i="13" s="1"/>
  <c r="V74" i="13"/>
  <c r="G78" i="13"/>
  <c r="M78" i="13" s="1"/>
  <c r="I78" i="13"/>
  <c r="K78" i="13"/>
  <c r="K65" i="13" s="1"/>
  <c r="O78" i="13"/>
  <c r="Q78" i="13"/>
  <c r="V78" i="13"/>
  <c r="V65" i="13" s="1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G90" i="13"/>
  <c r="M90" i="13" s="1"/>
  <c r="I90" i="13"/>
  <c r="K90" i="13"/>
  <c r="K89" i="13" s="1"/>
  <c r="O90" i="13"/>
  <c r="Q90" i="13"/>
  <c r="V90" i="13"/>
  <c r="V89" i="13" s="1"/>
  <c r="G98" i="13"/>
  <c r="I98" i="13"/>
  <c r="K98" i="13"/>
  <c r="M98" i="13"/>
  <c r="O98" i="13"/>
  <c r="Q98" i="13"/>
  <c r="V98" i="13"/>
  <c r="G106" i="13"/>
  <c r="G89" i="13" s="1"/>
  <c r="I106" i="13"/>
  <c r="K106" i="13"/>
  <c r="O106" i="13"/>
  <c r="O89" i="13" s="1"/>
  <c r="Q106" i="13"/>
  <c r="V106" i="13"/>
  <c r="G115" i="13"/>
  <c r="M115" i="13" s="1"/>
  <c r="I115" i="13"/>
  <c r="I89" i="13" s="1"/>
  <c r="K115" i="13"/>
  <c r="O115" i="13"/>
  <c r="Q115" i="13"/>
  <c r="Q89" i="13" s="1"/>
  <c r="V115" i="13"/>
  <c r="I118" i="13"/>
  <c r="K118" i="13"/>
  <c r="Q118" i="13"/>
  <c r="G119" i="13"/>
  <c r="I119" i="13"/>
  <c r="K119" i="13"/>
  <c r="M119" i="13"/>
  <c r="O119" i="13"/>
  <c r="Q119" i="13"/>
  <c r="V119" i="13"/>
  <c r="V118" i="13" s="1"/>
  <c r="G123" i="13"/>
  <c r="M123" i="13" s="1"/>
  <c r="I123" i="13"/>
  <c r="K123" i="13"/>
  <c r="O123" i="13"/>
  <c r="O118" i="13" s="1"/>
  <c r="Q123" i="13"/>
  <c r="V123" i="13"/>
  <c r="G126" i="13"/>
  <c r="O126" i="13"/>
  <c r="G127" i="13"/>
  <c r="M127" i="13" s="1"/>
  <c r="M126" i="13" s="1"/>
  <c r="I127" i="13"/>
  <c r="I126" i="13" s="1"/>
  <c r="K127" i="13"/>
  <c r="K126" i="13" s="1"/>
  <c r="O127" i="13"/>
  <c r="Q127" i="13"/>
  <c r="Q126" i="13" s="1"/>
  <c r="V127" i="13"/>
  <c r="V126" i="13" s="1"/>
  <c r="G130" i="13"/>
  <c r="I130" i="13"/>
  <c r="K130" i="13"/>
  <c r="M130" i="13"/>
  <c r="O130" i="13"/>
  <c r="Q130" i="13"/>
  <c r="V130" i="13"/>
  <c r="G134" i="13"/>
  <c r="G133" i="13" s="1"/>
  <c r="I134" i="13"/>
  <c r="I133" i="13" s="1"/>
  <c r="K134" i="13"/>
  <c r="O134" i="13"/>
  <c r="O133" i="13" s="1"/>
  <c r="Q134" i="13"/>
  <c r="Q133" i="13" s="1"/>
  <c r="V134" i="13"/>
  <c r="G137" i="13"/>
  <c r="M137" i="13" s="1"/>
  <c r="I137" i="13"/>
  <c r="K137" i="13"/>
  <c r="K133" i="13" s="1"/>
  <c r="O137" i="13"/>
  <c r="Q137" i="13"/>
  <c r="V137" i="13"/>
  <c r="V133" i="13" s="1"/>
  <c r="G145" i="13"/>
  <c r="I145" i="13"/>
  <c r="K145" i="13"/>
  <c r="M145" i="13"/>
  <c r="O145" i="13"/>
  <c r="Q145" i="13"/>
  <c r="V145" i="13"/>
  <c r="G155" i="13"/>
  <c r="I155" i="13"/>
  <c r="K155" i="13"/>
  <c r="M155" i="13"/>
  <c r="O155" i="13"/>
  <c r="Q155" i="13"/>
  <c r="V155" i="13"/>
  <c r="G158" i="13"/>
  <c r="M158" i="13" s="1"/>
  <c r="I158" i="13"/>
  <c r="K158" i="13"/>
  <c r="O158" i="13"/>
  <c r="Q158" i="13"/>
  <c r="V158" i="13"/>
  <c r="G162" i="13"/>
  <c r="M162" i="13" s="1"/>
  <c r="I162" i="13"/>
  <c r="K162" i="13"/>
  <c r="O162" i="13"/>
  <c r="Q162" i="13"/>
  <c r="V162" i="13"/>
  <c r="I164" i="13"/>
  <c r="K164" i="13"/>
  <c r="Q164" i="13"/>
  <c r="V164" i="13"/>
  <c r="G165" i="13"/>
  <c r="G164" i="13" s="1"/>
  <c r="I165" i="13"/>
  <c r="K165" i="13"/>
  <c r="M165" i="13"/>
  <c r="M164" i="13" s="1"/>
  <c r="O165" i="13"/>
  <c r="O164" i="13" s="1"/>
  <c r="Q165" i="13"/>
  <c r="V165" i="13"/>
  <c r="G173" i="13"/>
  <c r="O173" i="13"/>
  <c r="G174" i="13"/>
  <c r="M174" i="13" s="1"/>
  <c r="M173" i="13" s="1"/>
  <c r="I174" i="13"/>
  <c r="I173" i="13" s="1"/>
  <c r="K174" i="13"/>
  <c r="K173" i="13" s="1"/>
  <c r="O174" i="13"/>
  <c r="Q174" i="13"/>
  <c r="Q173" i="13" s="1"/>
  <c r="V174" i="13"/>
  <c r="V173" i="13" s="1"/>
  <c r="G179" i="13"/>
  <c r="I179" i="13"/>
  <c r="K179" i="13"/>
  <c r="M179" i="13"/>
  <c r="O179" i="13"/>
  <c r="Q179" i="13"/>
  <c r="V179" i="13"/>
  <c r="G182" i="13"/>
  <c r="I182" i="13"/>
  <c r="K182" i="13"/>
  <c r="M182" i="13"/>
  <c r="O182" i="13"/>
  <c r="Q182" i="13"/>
  <c r="V182" i="13"/>
  <c r="G187" i="13"/>
  <c r="M187" i="13" s="1"/>
  <c r="I187" i="13"/>
  <c r="I186" i="13" s="1"/>
  <c r="K187" i="13"/>
  <c r="K186" i="13" s="1"/>
  <c r="O187" i="13"/>
  <c r="Q187" i="13"/>
  <c r="Q186" i="13" s="1"/>
  <c r="V187" i="13"/>
  <c r="V186" i="13" s="1"/>
  <c r="G190" i="13"/>
  <c r="I190" i="13"/>
  <c r="K190" i="13"/>
  <c r="M190" i="13"/>
  <c r="O190" i="13"/>
  <c r="Q190" i="13"/>
  <c r="V190" i="13"/>
  <c r="G193" i="13"/>
  <c r="I193" i="13"/>
  <c r="K193" i="13"/>
  <c r="M193" i="13"/>
  <c r="O193" i="13"/>
  <c r="Q193" i="13"/>
  <c r="V193" i="13"/>
  <c r="G196" i="13"/>
  <c r="G186" i="13" s="1"/>
  <c r="I196" i="13"/>
  <c r="K196" i="13"/>
  <c r="O196" i="13"/>
  <c r="O186" i="13" s="1"/>
  <c r="Q196" i="13"/>
  <c r="V196" i="13"/>
  <c r="G199" i="13"/>
  <c r="M199" i="13" s="1"/>
  <c r="I199" i="13"/>
  <c r="K199" i="13"/>
  <c r="O199" i="13"/>
  <c r="Q199" i="13"/>
  <c r="V199" i="13"/>
  <c r="G202" i="13"/>
  <c r="I202" i="13"/>
  <c r="K202" i="13"/>
  <c r="M202" i="13"/>
  <c r="O202" i="13"/>
  <c r="Q202" i="13"/>
  <c r="V202" i="13"/>
  <c r="G205" i="13"/>
  <c r="I205" i="13"/>
  <c r="K205" i="13"/>
  <c r="M205" i="13"/>
  <c r="O205" i="13"/>
  <c r="Q205" i="13"/>
  <c r="V205" i="13"/>
  <c r="G209" i="13"/>
  <c r="M209" i="13" s="1"/>
  <c r="I209" i="13"/>
  <c r="I208" i="13" s="1"/>
  <c r="K209" i="13"/>
  <c r="K208" i="13" s="1"/>
  <c r="O209" i="13"/>
  <c r="Q209" i="13"/>
  <c r="Q208" i="13" s="1"/>
  <c r="V209" i="13"/>
  <c r="V208" i="13" s="1"/>
  <c r="G214" i="13"/>
  <c r="I214" i="13"/>
  <c r="K214" i="13"/>
  <c r="M214" i="13"/>
  <c r="O214" i="13"/>
  <c r="Q214" i="13"/>
  <c r="V214" i="13"/>
  <c r="G217" i="13"/>
  <c r="I217" i="13"/>
  <c r="K217" i="13"/>
  <c r="M217" i="13"/>
  <c r="O217" i="13"/>
  <c r="Q217" i="13"/>
  <c r="V217" i="13"/>
  <c r="G219" i="13"/>
  <c r="G208" i="13" s="1"/>
  <c r="I219" i="13"/>
  <c r="K219" i="13"/>
  <c r="O219" i="13"/>
  <c r="O208" i="13" s="1"/>
  <c r="Q219" i="13"/>
  <c r="V219" i="13"/>
  <c r="G221" i="13"/>
  <c r="M221" i="13" s="1"/>
  <c r="I221" i="13"/>
  <c r="K221" i="13"/>
  <c r="O221" i="13"/>
  <c r="Q221" i="13"/>
  <c r="V221" i="13"/>
  <c r="G223" i="13"/>
  <c r="I223" i="13"/>
  <c r="K223" i="13"/>
  <c r="M223" i="13"/>
  <c r="O223" i="13"/>
  <c r="Q223" i="13"/>
  <c r="V223" i="13"/>
  <c r="G225" i="13"/>
  <c r="I225" i="13"/>
  <c r="K225" i="13"/>
  <c r="M225" i="13"/>
  <c r="O225" i="13"/>
  <c r="Q225" i="13"/>
  <c r="V225" i="13"/>
  <c r="G229" i="13"/>
  <c r="M229" i="13" s="1"/>
  <c r="I229" i="13"/>
  <c r="I228" i="13" s="1"/>
  <c r="K229" i="13"/>
  <c r="K228" i="13" s="1"/>
  <c r="O229" i="13"/>
  <c r="Q229" i="13"/>
  <c r="Q228" i="13" s="1"/>
  <c r="V229" i="13"/>
  <c r="V228" i="13" s="1"/>
  <c r="G232" i="13"/>
  <c r="I232" i="13"/>
  <c r="K232" i="13"/>
  <c r="M232" i="13"/>
  <c r="O232" i="13"/>
  <c r="Q232" i="13"/>
  <c r="V232" i="13"/>
  <c r="G237" i="13"/>
  <c r="I237" i="13"/>
  <c r="K237" i="13"/>
  <c r="M237" i="13"/>
  <c r="O237" i="13"/>
  <c r="Q237" i="13"/>
  <c r="V237" i="13"/>
  <c r="G241" i="13"/>
  <c r="G228" i="13" s="1"/>
  <c r="I241" i="13"/>
  <c r="K241" i="13"/>
  <c r="O241" i="13"/>
  <c r="O228" i="13" s="1"/>
  <c r="Q241" i="13"/>
  <c r="V241" i="13"/>
  <c r="G244" i="13"/>
  <c r="I244" i="13"/>
  <c r="K244" i="13"/>
  <c r="K243" i="13" s="1"/>
  <c r="M244" i="13"/>
  <c r="O244" i="13"/>
  <c r="Q244" i="13"/>
  <c r="V244" i="13"/>
  <c r="V243" i="13" s="1"/>
  <c r="G253" i="13"/>
  <c r="G243" i="13" s="1"/>
  <c r="I253" i="13"/>
  <c r="K253" i="13"/>
  <c r="M253" i="13"/>
  <c r="O253" i="13"/>
  <c r="O243" i="13" s="1"/>
  <c r="Q253" i="13"/>
  <c r="V253" i="13"/>
  <c r="G260" i="13"/>
  <c r="M260" i="13" s="1"/>
  <c r="I260" i="13"/>
  <c r="K260" i="13"/>
  <c r="O260" i="13"/>
  <c r="Q260" i="13"/>
  <c r="V260" i="13"/>
  <c r="G264" i="13"/>
  <c r="M264" i="13" s="1"/>
  <c r="I264" i="13"/>
  <c r="I243" i="13" s="1"/>
  <c r="K264" i="13"/>
  <c r="O264" i="13"/>
  <c r="Q264" i="13"/>
  <c r="Q243" i="13" s="1"/>
  <c r="V264" i="13"/>
  <c r="G268" i="13"/>
  <c r="I268" i="13"/>
  <c r="K268" i="13"/>
  <c r="M268" i="13"/>
  <c r="O268" i="13"/>
  <c r="Q268" i="13"/>
  <c r="V268" i="13"/>
  <c r="G272" i="13"/>
  <c r="I272" i="13"/>
  <c r="K272" i="13"/>
  <c r="M272" i="13"/>
  <c r="O272" i="13"/>
  <c r="Q272" i="13"/>
  <c r="V272" i="13"/>
  <c r="G276" i="13"/>
  <c r="M276" i="13" s="1"/>
  <c r="I276" i="13"/>
  <c r="K276" i="13"/>
  <c r="O276" i="13"/>
  <c r="Q276" i="13"/>
  <c r="V276" i="13"/>
  <c r="G279" i="13"/>
  <c r="M279" i="13" s="1"/>
  <c r="I279" i="13"/>
  <c r="K279" i="13"/>
  <c r="O279" i="13"/>
  <c r="Q279" i="13"/>
  <c r="V279" i="13"/>
  <c r="G282" i="13"/>
  <c r="I282" i="13"/>
  <c r="K282" i="13"/>
  <c r="M282" i="13"/>
  <c r="O282" i="13"/>
  <c r="Q282" i="13"/>
  <c r="V282" i="13"/>
  <c r="G285" i="13"/>
  <c r="I285" i="13"/>
  <c r="K285" i="13"/>
  <c r="M285" i="13"/>
  <c r="O285" i="13"/>
  <c r="Q285" i="13"/>
  <c r="V285" i="13"/>
  <c r="G288" i="13"/>
  <c r="M288" i="13" s="1"/>
  <c r="I288" i="13"/>
  <c r="K288" i="13"/>
  <c r="O288" i="13"/>
  <c r="Q288" i="13"/>
  <c r="V288" i="13"/>
  <c r="G290" i="13"/>
  <c r="M290" i="13" s="1"/>
  <c r="I290" i="13"/>
  <c r="K290" i="13"/>
  <c r="O290" i="13"/>
  <c r="Q290" i="13"/>
  <c r="V290" i="13"/>
  <c r="G294" i="13"/>
  <c r="I294" i="13"/>
  <c r="K294" i="13"/>
  <c r="M294" i="13"/>
  <c r="O294" i="13"/>
  <c r="Q294" i="13"/>
  <c r="V294" i="13"/>
  <c r="K296" i="13"/>
  <c r="V296" i="13"/>
  <c r="G297" i="13"/>
  <c r="G296" i="13" s="1"/>
  <c r="I297" i="13"/>
  <c r="I296" i="13" s="1"/>
  <c r="K297" i="13"/>
  <c r="O297" i="13"/>
  <c r="O296" i="13" s="1"/>
  <c r="Q297" i="13"/>
  <c r="Q296" i="13" s="1"/>
  <c r="V297" i="13"/>
  <c r="G301" i="13"/>
  <c r="I301" i="13"/>
  <c r="K301" i="13"/>
  <c r="K300" i="13" s="1"/>
  <c r="M301" i="13"/>
  <c r="M300" i="13" s="1"/>
  <c r="O301" i="13"/>
  <c r="Q301" i="13"/>
  <c r="V301" i="13"/>
  <c r="V300" i="13" s="1"/>
  <c r="G304" i="13"/>
  <c r="G300" i="13" s="1"/>
  <c r="I304" i="13"/>
  <c r="K304" i="13"/>
  <c r="M304" i="13"/>
  <c r="O304" i="13"/>
  <c r="O300" i="13" s="1"/>
  <c r="Q304" i="13"/>
  <c r="V304" i="13"/>
  <c r="G306" i="13"/>
  <c r="M306" i="13" s="1"/>
  <c r="I306" i="13"/>
  <c r="K306" i="13"/>
  <c r="O306" i="13"/>
  <c r="Q306" i="13"/>
  <c r="V306" i="13"/>
  <c r="G309" i="13"/>
  <c r="M309" i="13" s="1"/>
  <c r="I309" i="13"/>
  <c r="I300" i="13" s="1"/>
  <c r="K309" i="13"/>
  <c r="O309" i="13"/>
  <c r="Q309" i="13"/>
  <c r="Q300" i="13" s="1"/>
  <c r="V309" i="13"/>
  <c r="K312" i="13"/>
  <c r="V312" i="13"/>
  <c r="G313" i="13"/>
  <c r="G312" i="13" s="1"/>
  <c r="I313" i="13"/>
  <c r="K313" i="13"/>
  <c r="M313" i="13"/>
  <c r="O313" i="13"/>
  <c r="O312" i="13" s="1"/>
  <c r="Q313" i="13"/>
  <c r="V313" i="13"/>
  <c r="G317" i="13"/>
  <c r="AF414" i="13" s="1"/>
  <c r="I317" i="13"/>
  <c r="I312" i="13" s="1"/>
  <c r="K317" i="13"/>
  <c r="O317" i="13"/>
  <c r="Q317" i="13"/>
  <c r="Q312" i="13" s="1"/>
  <c r="V317" i="13"/>
  <c r="G320" i="13"/>
  <c r="M320" i="13" s="1"/>
  <c r="I320" i="13"/>
  <c r="K320" i="13"/>
  <c r="O320" i="13"/>
  <c r="Q320" i="13"/>
  <c r="V320" i="13"/>
  <c r="G324" i="13"/>
  <c r="G323" i="13" s="1"/>
  <c r="I324" i="13"/>
  <c r="K324" i="13"/>
  <c r="M324" i="13"/>
  <c r="O324" i="13"/>
  <c r="O323" i="13" s="1"/>
  <c r="Q324" i="13"/>
  <c r="V324" i="13"/>
  <c r="G326" i="13"/>
  <c r="M326" i="13" s="1"/>
  <c r="I326" i="13"/>
  <c r="I323" i="13" s="1"/>
  <c r="K326" i="13"/>
  <c r="O326" i="13"/>
  <c r="Q326" i="13"/>
  <c r="Q323" i="13" s="1"/>
  <c r="V326" i="13"/>
  <c r="G328" i="13"/>
  <c r="M328" i="13" s="1"/>
  <c r="I328" i="13"/>
  <c r="K328" i="13"/>
  <c r="O328" i="13"/>
  <c r="Q328" i="13"/>
  <c r="V328" i="13"/>
  <c r="G330" i="13"/>
  <c r="I330" i="13"/>
  <c r="K330" i="13"/>
  <c r="K323" i="13" s="1"/>
  <c r="M330" i="13"/>
  <c r="O330" i="13"/>
  <c r="Q330" i="13"/>
  <c r="V330" i="13"/>
  <c r="V323" i="13" s="1"/>
  <c r="G334" i="13"/>
  <c r="G333" i="13" s="1"/>
  <c r="I334" i="13"/>
  <c r="I333" i="13" s="1"/>
  <c r="K334" i="13"/>
  <c r="O334" i="13"/>
  <c r="O333" i="13" s="1"/>
  <c r="Q334" i="13"/>
  <c r="Q333" i="13" s="1"/>
  <c r="V334" i="13"/>
  <c r="G337" i="13"/>
  <c r="M337" i="13" s="1"/>
  <c r="I337" i="13"/>
  <c r="K337" i="13"/>
  <c r="K333" i="13" s="1"/>
  <c r="O337" i="13"/>
  <c r="Q337" i="13"/>
  <c r="V337" i="13"/>
  <c r="V333" i="13" s="1"/>
  <c r="G340" i="13"/>
  <c r="I340" i="13"/>
  <c r="K340" i="13"/>
  <c r="M340" i="13"/>
  <c r="O340" i="13"/>
  <c r="Q340" i="13"/>
  <c r="V340" i="13"/>
  <c r="G342" i="13"/>
  <c r="I342" i="13"/>
  <c r="K342" i="13"/>
  <c r="M342" i="13"/>
  <c r="O342" i="13"/>
  <c r="Q342" i="13"/>
  <c r="V342" i="13"/>
  <c r="G344" i="13"/>
  <c r="M344" i="13" s="1"/>
  <c r="I344" i="13"/>
  <c r="K344" i="13"/>
  <c r="O344" i="13"/>
  <c r="Q344" i="13"/>
  <c r="V344" i="13"/>
  <c r="G347" i="13"/>
  <c r="M347" i="13" s="1"/>
  <c r="I347" i="13"/>
  <c r="K347" i="13"/>
  <c r="O347" i="13"/>
  <c r="Q347" i="13"/>
  <c r="V347" i="13"/>
  <c r="G350" i="13"/>
  <c r="I350" i="13"/>
  <c r="K350" i="13"/>
  <c r="M350" i="13"/>
  <c r="O350" i="13"/>
  <c r="Q350" i="13"/>
  <c r="V350" i="13"/>
  <c r="G353" i="13"/>
  <c r="I353" i="13"/>
  <c r="K353" i="13"/>
  <c r="M353" i="13"/>
  <c r="O353" i="13"/>
  <c r="Q353" i="13"/>
  <c r="V353" i="13"/>
  <c r="G356" i="13"/>
  <c r="O356" i="13"/>
  <c r="G357" i="13"/>
  <c r="M357" i="13" s="1"/>
  <c r="M356" i="13" s="1"/>
  <c r="I357" i="13"/>
  <c r="I356" i="13" s="1"/>
  <c r="K357" i="13"/>
  <c r="K356" i="13" s="1"/>
  <c r="O357" i="13"/>
  <c r="Q357" i="13"/>
  <c r="Q356" i="13" s="1"/>
  <c r="V357" i="13"/>
  <c r="V356" i="13" s="1"/>
  <c r="I360" i="13"/>
  <c r="K360" i="13"/>
  <c r="Q360" i="13"/>
  <c r="V360" i="13"/>
  <c r="G361" i="13"/>
  <c r="G360" i="13" s="1"/>
  <c r="I361" i="13"/>
  <c r="K361" i="13"/>
  <c r="M361" i="13"/>
  <c r="M360" i="13" s="1"/>
  <c r="O361" i="13"/>
  <c r="O360" i="13" s="1"/>
  <c r="Q361" i="13"/>
  <c r="V361" i="13"/>
  <c r="G363" i="13"/>
  <c r="O363" i="13"/>
  <c r="G364" i="13"/>
  <c r="M364" i="13" s="1"/>
  <c r="M363" i="13" s="1"/>
  <c r="I364" i="13"/>
  <c r="I363" i="13" s="1"/>
  <c r="K364" i="13"/>
  <c r="K363" i="13" s="1"/>
  <c r="O364" i="13"/>
  <c r="Q364" i="13"/>
  <c r="Q363" i="13" s="1"/>
  <c r="V364" i="13"/>
  <c r="V363" i="13" s="1"/>
  <c r="G366" i="13"/>
  <c r="I366" i="13"/>
  <c r="K366" i="13"/>
  <c r="M366" i="13"/>
  <c r="O366" i="13"/>
  <c r="Q366" i="13"/>
  <c r="V366" i="13"/>
  <c r="G384" i="13"/>
  <c r="G383" i="13" s="1"/>
  <c r="I384" i="13"/>
  <c r="I383" i="13" s="1"/>
  <c r="K384" i="13"/>
  <c r="O384" i="13"/>
  <c r="O383" i="13" s="1"/>
  <c r="Q384" i="13"/>
  <c r="Q383" i="13" s="1"/>
  <c r="V384" i="13"/>
  <c r="G386" i="13"/>
  <c r="M386" i="13" s="1"/>
  <c r="I386" i="13"/>
  <c r="K386" i="13"/>
  <c r="K383" i="13" s="1"/>
  <c r="O386" i="13"/>
  <c r="Q386" i="13"/>
  <c r="V386" i="13"/>
  <c r="V383" i="13" s="1"/>
  <c r="G388" i="13"/>
  <c r="I388" i="13"/>
  <c r="K388" i="13"/>
  <c r="M388" i="13"/>
  <c r="O388" i="13"/>
  <c r="Q388" i="13"/>
  <c r="V388" i="13"/>
  <c r="G391" i="13"/>
  <c r="G390" i="13" s="1"/>
  <c r="I391" i="13"/>
  <c r="I390" i="13" s="1"/>
  <c r="K391" i="13"/>
  <c r="O391" i="13"/>
  <c r="O390" i="13" s="1"/>
  <c r="Q391" i="13"/>
  <c r="Q390" i="13" s="1"/>
  <c r="V391" i="13"/>
  <c r="G393" i="13"/>
  <c r="M393" i="13" s="1"/>
  <c r="I393" i="13"/>
  <c r="K393" i="13"/>
  <c r="K390" i="13" s="1"/>
  <c r="O393" i="13"/>
  <c r="Q393" i="13"/>
  <c r="V393" i="13"/>
  <c r="V390" i="13" s="1"/>
  <c r="G395" i="13"/>
  <c r="I395" i="13"/>
  <c r="K395" i="13"/>
  <c r="M395" i="13"/>
  <c r="O395" i="13"/>
  <c r="Q395" i="13"/>
  <c r="V395" i="13"/>
  <c r="G398" i="13"/>
  <c r="G397" i="13" s="1"/>
  <c r="I398" i="13"/>
  <c r="I397" i="13" s="1"/>
  <c r="K398" i="13"/>
  <c r="O398" i="13"/>
  <c r="O397" i="13" s="1"/>
  <c r="Q398" i="13"/>
  <c r="Q397" i="13" s="1"/>
  <c r="V398" i="13"/>
  <c r="G400" i="13"/>
  <c r="M400" i="13" s="1"/>
  <c r="I400" i="13"/>
  <c r="K400" i="13"/>
  <c r="K397" i="13" s="1"/>
  <c r="O400" i="13"/>
  <c r="Q400" i="13"/>
  <c r="V400" i="13"/>
  <c r="V397" i="13" s="1"/>
  <c r="G402" i="13"/>
  <c r="I402" i="13"/>
  <c r="K402" i="13"/>
  <c r="M402" i="13"/>
  <c r="O402" i="13"/>
  <c r="Q402" i="13"/>
  <c r="V402" i="13"/>
  <c r="G405" i="13"/>
  <c r="I405" i="13"/>
  <c r="K405" i="13"/>
  <c r="M405" i="13"/>
  <c r="O405" i="13"/>
  <c r="Q405" i="13"/>
  <c r="V405" i="13"/>
  <c r="G407" i="13"/>
  <c r="M407" i="13" s="1"/>
  <c r="I407" i="13"/>
  <c r="K407" i="13"/>
  <c r="O407" i="13"/>
  <c r="Q407" i="13"/>
  <c r="V407" i="13"/>
  <c r="G409" i="13"/>
  <c r="M409" i="13" s="1"/>
  <c r="I409" i="13"/>
  <c r="K409" i="13"/>
  <c r="O409" i="13"/>
  <c r="Q409" i="13"/>
  <c r="V409" i="13"/>
  <c r="G411" i="13"/>
  <c r="I411" i="13"/>
  <c r="K411" i="13"/>
  <c r="M411" i="13"/>
  <c r="O411" i="13"/>
  <c r="Q411" i="13"/>
  <c r="V411" i="13"/>
  <c r="AE414" i="13"/>
  <c r="G40" i="12"/>
  <c r="BA37" i="12"/>
  <c r="BA34" i="12"/>
  <c r="BA31" i="12"/>
  <c r="BA28" i="12"/>
  <c r="BA23" i="12"/>
  <c r="BA19" i="12"/>
  <c r="BA10" i="12"/>
  <c r="G9" i="12"/>
  <c r="AF40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K8" i="12" s="1"/>
  <c r="M15" i="12"/>
  <c r="O15" i="12"/>
  <c r="Q15" i="12"/>
  <c r="V15" i="12"/>
  <c r="V8" i="12" s="1"/>
  <c r="G18" i="12"/>
  <c r="I18" i="12"/>
  <c r="K18" i="12"/>
  <c r="M18" i="12"/>
  <c r="O18" i="12"/>
  <c r="Q18" i="12"/>
  <c r="V18" i="12"/>
  <c r="G21" i="12"/>
  <c r="G22" i="12"/>
  <c r="M22" i="12" s="1"/>
  <c r="I22" i="12"/>
  <c r="I21" i="12" s="1"/>
  <c r="K22" i="12"/>
  <c r="K21" i="12" s="1"/>
  <c r="O22" i="12"/>
  <c r="Q22" i="12"/>
  <c r="Q21" i="12" s="1"/>
  <c r="V22" i="12"/>
  <c r="V21" i="12" s="1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O21" i="12" s="1"/>
  <c r="Q30" i="12"/>
  <c r="V30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AE40" i="12"/>
  <c r="I20" i="1"/>
  <c r="I19" i="1"/>
  <c r="I18" i="1"/>
  <c r="F44" i="1"/>
  <c r="G23" i="1" s="1"/>
  <c r="G44" i="1"/>
  <c r="G25" i="1" s="1"/>
  <c r="H44" i="1"/>
  <c r="I39" i="1"/>
  <c r="I44" i="1" s="1"/>
  <c r="I17" i="1" l="1"/>
  <c r="I16" i="1"/>
  <c r="I77" i="1"/>
  <c r="J53" i="1" s="1"/>
  <c r="I41" i="1"/>
  <c r="A27" i="1"/>
  <c r="M323" i="13"/>
  <c r="M228" i="13"/>
  <c r="M118" i="13"/>
  <c r="M65" i="13"/>
  <c r="M243" i="13"/>
  <c r="M89" i="13"/>
  <c r="M27" i="13"/>
  <c r="M398" i="13"/>
  <c r="M397" i="13" s="1"/>
  <c r="M391" i="13"/>
  <c r="M390" i="13" s="1"/>
  <c r="M384" i="13"/>
  <c r="M383" i="13" s="1"/>
  <c r="M334" i="13"/>
  <c r="M333" i="13" s="1"/>
  <c r="M317" i="13"/>
  <c r="M312" i="13" s="1"/>
  <c r="M297" i="13"/>
  <c r="M296" i="13" s="1"/>
  <c r="M241" i="13"/>
  <c r="M219" i="13"/>
  <c r="M208" i="13" s="1"/>
  <c r="M196" i="13"/>
  <c r="M186" i="13" s="1"/>
  <c r="M134" i="13"/>
  <c r="M133" i="13" s="1"/>
  <c r="G118" i="13"/>
  <c r="G65" i="13"/>
  <c r="G27" i="13"/>
  <c r="M106" i="13"/>
  <c r="M21" i="12"/>
  <c r="G8" i="12"/>
  <c r="M9" i="12"/>
  <c r="M8" i="12" s="1"/>
  <c r="J43" i="1"/>
  <c r="J41" i="1"/>
  <c r="J39" i="1"/>
  <c r="J44" i="1" s="1"/>
  <c r="J42" i="1"/>
  <c r="J28" i="1"/>
  <c r="J26" i="1"/>
  <c r="G38" i="1"/>
  <c r="F38" i="1"/>
  <c r="J23" i="1"/>
  <c r="J24" i="1"/>
  <c r="J25" i="1"/>
  <c r="J27" i="1"/>
  <c r="E24" i="1"/>
  <c r="G24" i="1"/>
  <c r="E26" i="1"/>
  <c r="G26" i="1"/>
  <c r="I21" i="1" l="1"/>
  <c r="J57" i="1"/>
  <c r="J73" i="1"/>
  <c r="J61" i="1"/>
  <c r="J52" i="1"/>
  <c r="J68" i="1"/>
  <c r="J64" i="1"/>
  <c r="J65" i="1"/>
  <c r="J56" i="1"/>
  <c r="J72" i="1"/>
  <c r="J51" i="1"/>
  <c r="J69" i="1"/>
  <c r="J60" i="1"/>
  <c r="J76" i="1"/>
  <c r="J59" i="1"/>
  <c r="J67" i="1"/>
  <c r="J75" i="1"/>
  <c r="J58" i="1"/>
  <c r="J66" i="1"/>
  <c r="J74" i="1"/>
  <c r="J55" i="1"/>
  <c r="J63" i="1"/>
  <c r="J71" i="1"/>
  <c r="J54" i="1"/>
  <c r="J62" i="1"/>
  <c r="J70" i="1"/>
  <c r="A28" i="1"/>
  <c r="G28" i="1"/>
  <c r="G27" i="1" s="1"/>
  <c r="G29" i="1" s="1"/>
  <c r="J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Ntb-VivoBook</author>
  </authors>
  <commentList>
    <comment ref="S6" authorId="0" shapeId="0" xr:uid="{A9ADC685-C2D9-4460-964E-22F3CE9419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94EA27B-CE8C-47F4-B02E-E34A144CFF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Ntb-VivoBook</author>
  </authors>
  <commentList>
    <comment ref="S6" authorId="0" shapeId="0" xr:uid="{2CAD4752-4E6A-4F2D-BF32-9A77E6B838C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D73721-0580-4946-9105-91494C925AB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<sst xmlns="http://schemas.openxmlformats.org/spreadsheetml/2006/main" count="1698" uniqueCount="584">
  <si>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</si>
  <si>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</si>
  <si>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</si>
  <si>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</si>
  <si>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</si>
  <si>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</si>
  <si>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</si>
  <si>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</si>
  <si>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</si>
  <si>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</si>
  <si>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</si>
  <si>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</si>
  <si>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</si>
  <si>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</si>
  <si>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</si>
  <si>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</si>
  <si>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</si>
  <si>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</si>
  <si>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</si>
  <si>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</si>
  <si>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</si>
  <si>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</si>
  <si>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</si>
  <si>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</si>
  <si>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</si>
  <si>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</si>
  <si>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</si>
  <si>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</si>
  <si>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</si>
  <si>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</si>
  <si>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</si>
  <si>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</si>
  <si>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</si>
  <si>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</si>
  <si>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</si>
  <si>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</si>
  <si>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</si>
  <si>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</si>
  <si>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</si>
  <si>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</si>
  <si>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</si>
  <si>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</si>
  <si>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</si>
  <si>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R200603</t>
  </si>
  <si>
    <t>Přístavba výtahu k BD - Konečného nám. 541/2, Brno</t>
  </si>
  <si>
    <t>Stavba</t>
  </si>
  <si>
    <t>Stavební objekt</t>
  </si>
  <si>
    <t>01</t>
  </si>
  <si>
    <t>Přístavba výtahu</t>
  </si>
  <si>
    <t>00</t>
  </si>
  <si>
    <t>Náklady</t>
  </si>
  <si>
    <t>Rozpočet</t>
  </si>
  <si>
    <t>Celkem za stavbu</t>
  </si>
  <si>
    <t>CZK</t>
  </si>
  <si>
    <t>Rekapitulace dílů</t>
  </si>
  <si>
    <t>Typ dílu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</si>
  <si>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</si>
  <si>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</si>
  <si>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</si>
  <si>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</si>
  <si>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</si>
  <si>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</si>
  <si>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</si>
  <si>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</si>
  <si>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</si>
  <si>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</si>
  <si>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</si>
  <si>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</si>
  <si>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</si>
  <si>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</si>
  <si>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</si>
  <si>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</si>
  <si>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</si>
  <si>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</si>
  <si>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</si>
  <si>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</si>
  <si>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</si>
  <si>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</si>
  <si>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</si>
  <si>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</si>
  <si>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</si>
  <si>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</si>
  <si>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</si>
  <si>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</si>
  <si>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</si>
  <si>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</si>
  <si>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</si>
  <si>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</si>
  <si>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</si>
  <si>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771</t>
  </si>
  <si>
    <t>Podlahy z dlaždic a obklady</t>
  </si>
  <si>
    <t>777</t>
  </si>
  <si>
    <t>Podlahy ze syntetických hmot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</si>
  <si>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</si>
  <si>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</si>
  <si>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</si>
  <si>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</si>
  <si>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</si>
  <si>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</si>
  <si>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</si>
  <si>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</si>
  <si>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</si>
  <si>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</si>
  <si>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</si>
  <si>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</si>
  <si>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</si>
  <si>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</si>
  <si>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</si>
  <si>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</si>
  <si>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</si>
  <si>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</si>
  <si>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</si>
  <si>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</si>
  <si>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</si>
  <si>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</si>
  <si>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</si>
  <si>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</si>
  <si>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</si>
  <si>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</si>
  <si>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</si>
  <si>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</si>
  <si>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</si>
  <si>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</si>
  <si>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</si>
  <si>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</si>
  <si>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</si>
  <si>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</si>
  <si>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</si>
  <si>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</si>
  <si>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</si>
  <si>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</si>
  <si>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</si>
  <si>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</si>
  <si>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</si>
  <si>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 R</t>
  </si>
  <si>
    <t>Přípravné a průzkumné služby či práce</t>
  </si>
  <si>
    <t>Soubor</t>
  </si>
  <si>
    <t>RTS 20/ I</t>
  </si>
  <si>
    <t>Indiv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</si>
  <si>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</si>
  <si>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</si>
  <si>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 Kontrola základové spáry po odebrání podkladu</t>
  </si>
  <si>
    <t>POP</t>
  </si>
  <si>
    <t>SPU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</si>
  <si>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</si>
  <si>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</si>
  <si>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</si>
  <si>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</si>
  <si>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</si>
  <si>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</si>
  <si>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</si>
  <si>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</si>
  <si>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</si>
  <si>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</si>
  <si>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</si>
  <si>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</si>
  <si>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00512A1R</t>
  </si>
  <si>
    <t>Zpracování dodavatelské dokumentace</t>
  </si>
  <si>
    <t xml:space="preserve">sada  </t>
  </si>
  <si>
    <t>Vlastní</t>
  </si>
  <si>
    <t>005211080R</t>
  </si>
  <si>
    <t>Bezpečnostní a hygienická opatření na staveništi</t>
  </si>
  <si>
    <t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</si>
  <si>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</si>
  <si>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</si>
  <si>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</si>
  <si>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</si>
  <si>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</si>
  <si>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</si>
  <si>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</si>
  <si>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</si>
  <si>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</si>
  <si>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SUM</t>
  </si>
  <si>
    <t>END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</si>
  <si>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</si>
  <si>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</si>
  <si>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</si>
  <si>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</si>
  <si>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</si>
  <si>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</si>
  <si>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</si>
  <si>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</si>
  <si>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</si>
  <si>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</si>
  <si>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</si>
  <si>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</si>
  <si>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</si>
  <si>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</si>
  <si>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</si>
  <si>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</si>
  <si>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</si>
  <si>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</si>
  <si>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</si>
  <si>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</si>
  <si>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</si>
  <si>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</si>
  <si>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</si>
  <si>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</si>
  <si>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s přemístěním hmot na skládku na vzdálenost do 3 m nebo s naložením na dopravní prostředek</t>
  </si>
  <si>
    <t>SPI</t>
  </si>
  <si>
    <t>Roznášecí desky pod dlažbou na ŽB stropě : 1,7*0,5*2</t>
  </si>
  <si>
    <t>113107530R00</t>
  </si>
  <si>
    <t>Odstranění podkladů nebo krytů z kameniva hrubého drceného, v ploše jednotlivě do 50 m2, tloušťka vrstvy 300 mm</t>
  </si>
  <si>
    <t>139601103R00</t>
  </si>
  <si>
    <t>Ruční výkop jam, rýh a šachet v hornině 4</t>
  </si>
  <si>
    <t>m3</t>
  </si>
  <si>
    <t>800-1</t>
  </si>
  <si>
    <t>s přehozením na vzdálenost do 5 m nebo s naložením na ruční dopravní prostředek</t>
  </si>
  <si>
    <t>1,81*0,5*0,7*2+2,08*0,5*0,7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</si>
  <si>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</si>
  <si>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</si>
  <si>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</si>
  <si>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1,995-0,67</t>
  </si>
  <si>
    <t>162701109R00</t>
  </si>
  <si>
    <t>Vodorovné přemístění výkopku příplatek k ceně za každých dalších i započatých 1 000 m přes 10 000 m_x000D_
 z horniny 1 až 4</t>
  </si>
  <si>
    <t>1,325*10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</si>
  <si>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</si>
  <si>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</si>
  <si>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</si>
  <si>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</si>
  <si>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</si>
  <si>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1,325*4</t>
  </si>
  <si>
    <t>167101101R00</t>
  </si>
  <si>
    <t>Nakládání, skládání, překládání neulehlého výkopku nakládání výkopku_x000D_
 do 100 m3,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</si>
  <si>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</si>
  <si>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</si>
  <si>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</si>
  <si>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(1,81*2+3,08)*0,2*0,5</t>
  </si>
  <si>
    <t>181101111R00</t>
  </si>
  <si>
    <t>Úprava pláně v zářezech bez rozlišení horniny, se zhutněním - ručně</t>
  </si>
  <si>
    <t>vyrovnáním výškových rozdílů, ploch vodorovných a ploch do sklonu 1 : 5.</t>
  </si>
  <si>
    <t>0,5*(1,31*2+3,08)</t>
  </si>
  <si>
    <t>199000002R00</t>
  </si>
  <si>
    <t>Poplatky za skládku horniny 1- 4, skupina 17 05 04 z Katalogu odpadů</t>
  </si>
  <si>
    <t>274272140R00</t>
  </si>
  <si>
    <t>Zdivo základové z bednicích tvárnic tloušťky 300 mm, výplň betonem C 8/10</t>
  </si>
  <si>
    <t>801-1</t>
  </si>
  <si>
    <t>s výplní betonem, bez výztuže,</t>
  </si>
  <si>
    <t>(1,31*2+3,08)*3</t>
  </si>
  <si>
    <t>274313621R00</t>
  </si>
  <si>
    <t>Beton základových pasů prostý třídy C 20/25</t>
  </si>
  <si>
    <t>Včetně dodávky a uložení betonu a kamene.</t>
  </si>
  <si>
    <t>1,31*0,5*0,5*2+3,08*0,5*0,5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</si>
  <si>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</si>
  <si>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</si>
  <si>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</si>
  <si>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1,81*0,5*2+3,08*0,5+2,08*0,5+1,31*0,5*2</t>
  </si>
  <si>
    <t>274351216R00</t>
  </si>
  <si>
    <t>Bednění stěn základových pasů odstranění</t>
  </si>
  <si>
    <t>Včetně očištění, vytřídění a uložení bednicího materiálu.</t>
  </si>
  <si>
    <t>274361921R00</t>
  </si>
  <si>
    <t>Výztuž základových pasů ze svařovaných sítí</t>
  </si>
  <si>
    <t>t</t>
  </si>
  <si>
    <t>1,425*0,15</t>
  </si>
  <si>
    <t>279361821R00</t>
  </si>
  <si>
    <t>Výztuž základových zdí z betonářské oceli 10 505(R)</t>
  </si>
  <si>
    <t>včetně distančních prvků</t>
  </si>
  <si>
    <t>Ztracené bednění : 17,1*0,012</t>
  </si>
  <si>
    <t>311231116R00</t>
  </si>
  <si>
    <t>Zdivo nosné z cihel a tvarovek pálených pod omítku z cihel plných, 290x140x65 mm, P 15, na maltu MC 10</t>
  </si>
  <si>
    <t>Včetně pomocného lešení o výšce podlahy do 1,90 m a pro zatížení do 1,5 kPa.</t>
  </si>
  <si>
    <t>1.NS : (0,195*2,86+0,49*2,86)*0,6</t>
  </si>
  <si>
    <t>2.NS : (0,195*2,6+0,49*2,6)*0,6</t>
  </si>
  <si>
    <t>3.NS : (0,195*2,6+0,49*2,6)*0,6</t>
  </si>
  <si>
    <t>4.NS : (0,195*2,6+0,49*2,6)*0,6</t>
  </si>
  <si>
    <t>5.NS : (0,195*2,685+0,49*2,685)*0,6</t>
  </si>
  <si>
    <t>317121102RT2</t>
  </si>
  <si>
    <t>Osazení překladu světlost otvoru do 180 cm, včetně dodávky RZP 2/10 149x14x14</t>
  </si>
  <si>
    <t>kus</t>
  </si>
  <si>
    <t>1.NS : 2</t>
  </si>
  <si>
    <t>2.NS : 2</t>
  </si>
  <si>
    <t>3.NS : 2</t>
  </si>
  <si>
    <t>4.NS : 2</t>
  </si>
  <si>
    <t>5.NS : 2</t>
  </si>
  <si>
    <t>4+4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</si>
  <si>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</si>
  <si>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</si>
  <si>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</si>
  <si>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</si>
  <si>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</si>
  <si>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1.NS : 2,86*2</t>
  </si>
  <si>
    <t>2.NS : 2,6*2</t>
  </si>
  <si>
    <t>3.NS : 2,6*2</t>
  </si>
  <si>
    <t>4.NS : 2,6*2</t>
  </si>
  <si>
    <t>5.NS : 2,685*2</t>
  </si>
  <si>
    <t>31127151Z</t>
  </si>
  <si>
    <t>Dobetonování expanzní maltou</t>
  </si>
  <si>
    <t>1.PP : 1,81*2+3,08</t>
  </si>
  <si>
    <t>411351105RT1</t>
  </si>
  <si>
    <t>Bednění stropů trámových (roštových, žebrových, kazetových) s náběhy nebo bez nich bednící materíál prkna, bez podepření, zřízení</t>
  </si>
  <si>
    <t>s pomocným lešením</t>
  </si>
  <si>
    <t>Dobetonávka podlahy 1.Nástupní stanice pod dlažbu : (0,2+0,2)*2,6</t>
  </si>
  <si>
    <t>411351106R00</t>
  </si>
  <si>
    <t>Bednění stropů trámových (roštových, žebrových, kazetových) s náběhy nebo bez nich  , odstranění</t>
  </si>
  <si>
    <t>564581111R00</t>
  </si>
  <si>
    <t>Zřízení podkladu nebo podsypu ze sypaniny tloušťka po zhutnění 300 mm</t>
  </si>
  <si>
    <t>s rozprostřením, vlhčením a zhutněním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</si>
  <si>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</si>
  <si>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</si>
  <si>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</si>
  <si>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612401391R00</t>
  </si>
  <si>
    <t>Omítky malých ploch vnitřních stěn přes 0,25 do 1 m2, vápennou štukovou omítkou</t>
  </si>
  <si>
    <t>801-4</t>
  </si>
  <si>
    <t>POL1_1</t>
  </si>
  <si>
    <t>jakoukoliv maltou, z pomocného pracovního lešení o výšce podlahy do 1900 mm a pro zatížení do 1,5 kPa,</t>
  </si>
  <si>
    <t>612421637R00</t>
  </si>
  <si>
    <t>Omítky vnitřní stěn vápenné nebo vápenocementové v podlaží i ve schodišti štukové</t>
  </si>
  <si>
    <t>1.NS : 0,49*2,86</t>
  </si>
  <si>
    <t>2.NS : 0,49*2,6</t>
  </si>
  <si>
    <t>3.NS : 0,49*2,6</t>
  </si>
  <si>
    <t>4.NS : 0,49*2,6</t>
  </si>
  <si>
    <t>5.NS : 0,49*2,685</t>
  </si>
  <si>
    <t>Napojení přizdívek : 4,0035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</si>
  <si>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</si>
  <si>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</si>
  <si>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</si>
  <si>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1.NS : 0,6*2,86+0,6*2,86</t>
  </si>
  <si>
    <t>2.NS : 0,6*2,6+0,6*2,6</t>
  </si>
  <si>
    <t>3.NS : 0,6*2,6+0,6*2,6</t>
  </si>
  <si>
    <t>4.NS : 0,6*2,6+0,6*2,6</t>
  </si>
  <si>
    <t>5.NS : 0,6*2,685+0,6*2,685</t>
  </si>
  <si>
    <t>Okna : 1,1*0,6*2*2+0,8*0,6*2*2</t>
  </si>
  <si>
    <t>1,7*0,6*2+2,88*0,6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</si>
  <si>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</si>
  <si>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</si>
  <si>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</si>
  <si>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>612481211R00</t>
  </si>
  <si>
    <t>Vyztužení povrchu vnitřních stěn sklotextilní síťovinou bez dodávky síťoviny a stěrkového tmelu</t>
  </si>
  <si>
    <t>24,342+6,53905+0,19*2,86+3*0,19*2,6+0,19*2,685</t>
  </si>
  <si>
    <t>63180000R</t>
  </si>
  <si>
    <t>tkanina výztužná materiál skleněné vlákno; plošná hmotnost 145 g/m2; velikost ok 8 x 8 mm; š = 1 000 mm; l = 50 000,0 mm</t>
  </si>
  <si>
    <t>SPCM</t>
  </si>
  <si>
    <t>Specifikace</t>
  </si>
  <si>
    <t>POL3_</t>
  </si>
  <si>
    <t>622421146R00</t>
  </si>
  <si>
    <t xml:space="preserve">Omítky vnější stěn vápenné nebo vápenocementové štukové,  , složitost 5 </t>
  </si>
  <si>
    <t>1.NS : (0,49+0,19)*2,86</t>
  </si>
  <si>
    <t>2.NS : (0,49+0,19)*2,6</t>
  </si>
  <si>
    <t>3.NS : (0,49+0,19)*2,6</t>
  </si>
  <si>
    <t>4.NS : (0,49+0,19)*2,6</t>
  </si>
  <si>
    <t>5.NS : (0,49+0,19)*2,685</t>
  </si>
  <si>
    <t>Vysprávka po osekání šambrán : 54,6*0,2</t>
  </si>
  <si>
    <t>631315911R00</t>
  </si>
  <si>
    <t xml:space="preserve">Mazanina z betonu prostého tl. přes 120 do 240 mm třídy C 35/45,  </t>
  </si>
  <si>
    <t>(z kameniva) hlazená dřevěným hladítkem</t>
  </si>
  <si>
    <t>Včetně vytvoření dilatačních spár, bez zaplnění.</t>
  </si>
  <si>
    <t>Doplnění podlahy 1.Nástupní stanice pod dlažbu : 0,2*0,2*2,5</t>
  </si>
  <si>
    <t>631319155R00</t>
  </si>
  <si>
    <t>Příplatek za přehlazení povrchu tloušťka mazaniny od 120 mm do 240 mm</t>
  </si>
  <si>
    <t>betonové mazaniny min. B 10 ocelovým hladítkem</t>
  </si>
  <si>
    <t>632411150RT2</t>
  </si>
  <si>
    <t>Potěr ze suchých směsí cementový, tloušťky 50 mm, bez penetrace</t>
  </si>
  <si>
    <t>s rozprostřením a uhlazením</t>
  </si>
  <si>
    <t>1.PP krytí hydroizolace : 1,81*3,08</t>
  </si>
  <si>
    <t>648952421R00</t>
  </si>
  <si>
    <t>Osazení parapetních desek dřevěných šířkky přes 250 do 500 mm</t>
  </si>
  <si>
    <t>na montážní pěnu, zapravení omítky pod parapetem, těsnění spáry mezi parapetem a rámem okna, dodávka silikonu.</t>
  </si>
  <si>
    <t>640_T03</t>
  </si>
  <si>
    <t>T03 D+ M Prosklení izolačním dvojsklem v hliníkovém rámu RAL výtahových dveří, 1020x1700mm</t>
  </si>
  <si>
    <t>ks</t>
  </si>
  <si>
    <t>1.NS : 1</t>
  </si>
  <si>
    <t>640_T04</t>
  </si>
  <si>
    <t>T04 D+ M Prosklení izolačním dvojsklem v hliníkovém rámu RAL výtahových dveří, 1020x1260mm</t>
  </si>
  <si>
    <t>2.NS : 1</t>
  </si>
  <si>
    <t>640_T05</t>
  </si>
  <si>
    <t>T05 D+ M Prosklení izolačním dvojsklem v hliníkovém rámu RAL výtahových dveří, 1020x1367mm</t>
  </si>
  <si>
    <t>3.NS : 1</t>
  </si>
  <si>
    <t>640_T06</t>
  </si>
  <si>
    <t>T06 D+ M Prosklení izolačním dvojsklem v hliníkovém rámu RAL výtahových dveří, 1020x1497mm</t>
  </si>
  <si>
    <t>4.NS : 1</t>
  </si>
  <si>
    <t>640_T07</t>
  </si>
  <si>
    <t>T07 D+ M Prosklení izolačním dvojsklem v hliníkovém rámu RAL výtahových dveří, 1020x620mm</t>
  </si>
  <si>
    <t>5.NS : 1</t>
  </si>
  <si>
    <t>60775437R</t>
  </si>
  <si>
    <t>parapet vnitřní š = 500 mm; materiál - povrch laminátová fólie; materiál - jádro voděodolá DTD; dekor bílý, mramor, imitace dřeva</t>
  </si>
  <si>
    <t>1,3+1,1*2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</si>
  <si>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</si>
  <si>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</si>
  <si>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</si>
  <si>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</si>
  <si>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Včetně kotvení lešení.</t>
  </si>
  <si>
    <t>7,5*24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</si>
  <si>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</si>
  <si>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</si>
  <si>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941941832R00</t>
  </si>
  <si>
    <t>Demontáž lešení lehkého řadového s podlahami šířky od 0,8 do 1 m, výšky přes 10 do 30 m</t>
  </si>
  <si>
    <t>941955004R00</t>
  </si>
  <si>
    <t>Lešení lehké pracovní pomocné pomocné, o výšce lešeňové podlahy přes 2,5 do 3,5 m</t>
  </si>
  <si>
    <t>944945012R00</t>
  </si>
  <si>
    <t>Montáž záchytné stříšky šířky do 2 m</t>
  </si>
  <si>
    <t>944945193R00</t>
  </si>
  <si>
    <t>Montáž záchytné stříšky příplatek k ceně za každý další i započatý měsíc použití záchytné stříšky_x000D_
 šířky přes 2 m</t>
  </si>
  <si>
    <t>944945812R00</t>
  </si>
  <si>
    <t>Demontáž záchytné stříšky šířky do 2 m</t>
  </si>
  <si>
    <t>zřizované současně s lehkým nebo těžkým lešením,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</si>
  <si>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</si>
  <si>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</si>
  <si>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</si>
  <si>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953981106R00</t>
  </si>
  <si>
    <t>Chemické kotvy do betonu, do cihelného zdiva do betonu, hloubky 210 mm, M 24, ampule pro chemickou kotvu</t>
  </si>
  <si>
    <t>Betonový základ : 4</t>
  </si>
  <si>
    <t>Ztracené bednění : 4</t>
  </si>
  <si>
    <t>Doplnění podlahy 1.Nástupní stanice : 6</t>
  </si>
  <si>
    <t>95-O</t>
  </si>
  <si>
    <t>Ochrana stávajících vnitřních prostor, výplní otvorů, vybavení atd..., folií</t>
  </si>
  <si>
    <t>Kalkul</t>
  </si>
  <si>
    <t>Dveře : 87</t>
  </si>
  <si>
    <t>Schránky : 4*3</t>
  </si>
  <si>
    <t>95-02</t>
  </si>
  <si>
    <t>Práce malého rozsahu, nevyrozpočtovatelné detaily, 2% z HSV</t>
  </si>
  <si>
    <t>POL99_3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</si>
  <si>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</si>
  <si>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</si>
  <si>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</si>
  <si>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</si>
  <si>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1.NS : 1,36*1,02*0,6+0,2*0,42*1,02</t>
  </si>
  <si>
    <t>2.NS : 1,015*1,02*0,6</t>
  </si>
  <si>
    <t>3.NS : 1,045*1,02*0,6</t>
  </si>
  <si>
    <t>4.NS : 1,02*1,02*0,6</t>
  </si>
  <si>
    <t>5.NS : 0,835*1,02*0,6</t>
  </si>
  <si>
    <t>Otvor pro okno 5.NP : 1,1*0,8*0,6</t>
  </si>
  <si>
    <t>966032921R00</t>
  </si>
  <si>
    <t>Odsekání říms podokenních nebo nadokenních předsazených přes líc zdiva přes 80 mm</t>
  </si>
  <si>
    <t>předsazených před líc zdiva,</t>
  </si>
  <si>
    <t>1.NP zvýšené : (1,8+2,8)*2</t>
  </si>
  <si>
    <t>2.NP : (1,8+2,8)*2</t>
  </si>
  <si>
    <t>3.NP - 5.NP : (1,8+2,7)*2*3</t>
  </si>
  <si>
    <t>6.NP : (1,8+2,8)*2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</si>
  <si>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</si>
  <si>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</si>
  <si>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</si>
  <si>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6*5*2+2</t>
  </si>
  <si>
    <t>968062357R00</t>
  </si>
  <si>
    <t>Vybourání dřevěných rámů oken dvojitých nebo zdvojených, plochy přes 4 m2</t>
  </si>
  <si>
    <t>včetně pomocného lešení o výšce podlahy do 1900 mm a pro zatížení do 1,5 kPa  (150 kg/m2),</t>
  </si>
  <si>
    <t>1,7*2,6*5+2*1,3*2,43</t>
  </si>
  <si>
    <t>968062456R00</t>
  </si>
  <si>
    <t>Vybourání dřevěných rámů dveřních zárubní, plochy přes 2 m2</t>
  </si>
  <si>
    <t>2,2*2,45</t>
  </si>
  <si>
    <t>968071112R00</t>
  </si>
  <si>
    <t>Vyvěšení nebo zavěšení kovových křídel oken, plochy do 1,5 m2</t>
  </si>
  <si>
    <t>s případným uložením a opětovným zavěšením po provedení stavebních změn,</t>
  </si>
  <si>
    <t>Výlez na střechu : 1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</si>
  <si>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</si>
  <si>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</si>
  <si>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Výlez na střechu : 1,44</t>
  </si>
  <si>
    <t>968095001R00</t>
  </si>
  <si>
    <t xml:space="preserve">Vybourání vnitřních parapetů dřevěných, šířky do 25 cm,  </t>
  </si>
  <si>
    <t>1,7*5+1,7</t>
  </si>
  <si>
    <t>970031060R00</t>
  </si>
  <si>
    <t>Jádrové vrtání, kruhové prostupy v cihelném zdivu jádrové vrtání, do D 60 mm</t>
  </si>
  <si>
    <t>Kabel elektrického vedení : 2*0,6</t>
  </si>
  <si>
    <t>978013191R00</t>
  </si>
  <si>
    <t>Otlučení omítek vápenných nebo vápenocementových vnitřních s vyškrabáním spár, s očištěním zdiva stěn, v rozsahu do 100 %</t>
  </si>
  <si>
    <t>Napojení omítek přizdívek : 2,86*0,15*2+2,6*0,15*2*3+2,685*0,15*2</t>
  </si>
  <si>
    <t>968061126X</t>
  </si>
  <si>
    <t>Vyvěšení dřevěných dveřních křídel pl. nad 2 m2, vč. zakonzervování a uskladnění do depozitu</t>
  </si>
  <si>
    <t>97023140Z</t>
  </si>
  <si>
    <t>Řezání cihelného zdiva hl. řezu 600 mm</t>
  </si>
  <si>
    <t>Nástupiště : 1,36*2+1,015*2+1,045*2+1,02*2+0,835*2</t>
  </si>
  <si>
    <t>Nová okna 5.NP : 1,8*2*2</t>
  </si>
  <si>
    <t>99-01</t>
  </si>
  <si>
    <t>Bourací práce nezměřitelné, 2% z HSV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</si>
  <si>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</si>
  <si>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</si>
  <si>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</si>
  <si>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</si>
  <si>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</si>
  <si>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</si>
  <si>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</si>
  <si>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</si>
  <si>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1.PP : 1,81*3,08</t>
  </si>
  <si>
    <t>711141559RT1</t>
  </si>
  <si>
    <t xml:space="preserve">Provedení izolace proti zemní vlhkosti pásy přitavením vodorovná, 1 vrstva, bez dodávky izolačních pásů,  </t>
  </si>
  <si>
    <t>62852251R</t>
  </si>
  <si>
    <t>pás izolační z modifikovaného asfaltu natavitelný; nosná vložka polyesterové rouno; horní strana jemný minerální posyp; spodní strana PE fólie; tl. 4,0 mm</t>
  </si>
  <si>
    <t>5,5748*1,15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</si>
  <si>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</si>
  <si>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</si>
  <si>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</si>
  <si>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764908301RT2</t>
  </si>
  <si>
    <t>Oplechování parapetů včetně rohů, z pozinkovaného plechu s povrchem z polyesteru v ostatních barvách tl. 0,5 mm, rš 200 mm, dodávka a montáž</t>
  </si>
  <si>
    <t>800-764</t>
  </si>
  <si>
    <t>včetně rohů</t>
  </si>
  <si>
    <t>včetně spojovacích prostředků a zednických výpomocí.</t>
  </si>
  <si>
    <t>764410850R00</t>
  </si>
  <si>
    <t>Demontáž oplechování parapetů rš od 100 do 330 mm</t>
  </si>
  <si>
    <t>1,8*5+1,4</t>
  </si>
  <si>
    <t>998764203R00</t>
  </si>
  <si>
    <t>Přesun hmot pro konstrukce klempířské v objektech výšky do 24 m</t>
  </si>
  <si>
    <t>50 m vodorovně</t>
  </si>
  <si>
    <t>7660_T01</t>
  </si>
  <si>
    <t>T01 D+ M dveře 2500x2300 viz výpis prvků</t>
  </si>
  <si>
    <t>7660_T02</t>
  </si>
  <si>
    <t>T02 D+ M Okno pro odvětrání CHÚC, 1130x2090mm, napojeno na EPS, detektor kouře</t>
  </si>
  <si>
    <t>7660_T08,T09</t>
  </si>
  <si>
    <t>T08, T09 D+ M Okno pro odvětrání CHÚC, 1000x750mm, napojeno na EPS, detektor kouře, viz výpis prvků</t>
  </si>
  <si>
    <t>998766203R00</t>
  </si>
  <si>
    <t>Přesun hmot pro konstrukce truhlářské v objektech výšky do 24 m</t>
  </si>
  <si>
    <t>800-766</t>
  </si>
  <si>
    <t>771101210R00</t>
  </si>
  <si>
    <t>Příprava podkladu pod dlažby penetrace podkladu pod dlažby</t>
  </si>
  <si>
    <t>800-771</t>
  </si>
  <si>
    <t>1,02*0,6*5</t>
  </si>
  <si>
    <t>771130112R00</t>
  </si>
  <si>
    <t>Obklad soklíků do tmele rovných, výšky přes 100 do 150 mm</t>
  </si>
  <si>
    <t>0,6*2*5</t>
  </si>
  <si>
    <t>771575107R00</t>
  </si>
  <si>
    <t>Montáž podlah z dlaždic keramických 200 x 200 mm, režných nebo glazovaných, hladkých, kladených do flexibilního tmele</t>
  </si>
  <si>
    <t>771579791R00</t>
  </si>
  <si>
    <t>Příplatky k položkám montáže podlah keramických příplatek za plochu podlah keramických do 5 m2 jednotlivě</t>
  </si>
  <si>
    <t>771577XC</t>
  </si>
  <si>
    <t>Podlahový profil ukončovací nerez - podlaha nástupišť</t>
  </si>
  <si>
    <t>1,7*5</t>
  </si>
  <si>
    <t>597643023R</t>
  </si>
  <si>
    <t>dlažba keramická š = 198 mm; l = 198 mm; h = 9,0 mm; reliefní; pro interiér i exteriér; úhel kluzu 27 až 35 °; protiskluznost skupina B; µ (za sucha) od 0,7</t>
  </si>
  <si>
    <t>3,06*1,2</t>
  </si>
  <si>
    <t>59764431R</t>
  </si>
  <si>
    <t>dlažba keramická sokl; š = 9 mm; l = 298 mm; h = 80,0 mm; povrch standardní; pro interiér i exteriér</t>
  </si>
  <si>
    <t>3*2*5</t>
  </si>
  <si>
    <t>998771203R00</t>
  </si>
  <si>
    <t>Přesun hmot pro podlahy z dlaždic v objektech výšky do 24 m</t>
  </si>
  <si>
    <t>777531025R00</t>
  </si>
  <si>
    <t xml:space="preserve"> Podlahy ze stěrky akrylátové s disperzí samonivelační hmota, tloušťky 5 mm</t>
  </si>
  <si>
    <t>800-773</t>
  </si>
  <si>
    <t>včetně penetrace podkladu</t>
  </si>
  <si>
    <t>783814110R00</t>
  </si>
  <si>
    <t>Nátěry omítek a betonových povrchů olejové betonových povrchů, dvojnásobné</t>
  </si>
  <si>
    <t>800-783</t>
  </si>
  <si>
    <t>784403805R00</t>
  </si>
  <si>
    <t>Odstranění maleb úplným omytím na sádrové omítce, na schodišti o výšce podlaží přes 3,8 m do 5m</t>
  </si>
  <si>
    <t>800-784</t>
  </si>
  <si>
    <t>784450020RA0</t>
  </si>
  <si>
    <t>Malby z malířských směsí disperzní, penetrace jednonásobná, malba dvojnásobná, bílá</t>
  </si>
  <si>
    <t>AP-PSV</t>
  </si>
  <si>
    <t>Agregovaná položka</t>
  </si>
  <si>
    <t>POL2_</t>
  </si>
  <si>
    <t>2.NP - 6.NP : 19,35*8,91*2</t>
  </si>
  <si>
    <t>-1,5*2,5*2*4</t>
  </si>
  <si>
    <t>-1,1*0,8*2</t>
  </si>
  <si>
    <t>2,751*19,35</t>
  </si>
  <si>
    <t>-1,02*3,6*4</t>
  </si>
  <si>
    <t>3,32*19,35</t>
  </si>
  <si>
    <t>-1,5*2,5</t>
  </si>
  <si>
    <t>10,5*3*4+3*9</t>
  </si>
  <si>
    <t>1.NP : 2,75*5*2</t>
  </si>
  <si>
    <t>-1,2*2,1*2</t>
  </si>
  <si>
    <t>1.NP zvýšené : 49*4,8</t>
  </si>
  <si>
    <t>-1,35*2,1*2</t>
  </si>
  <si>
    <t>-1,65*2,6*2</t>
  </si>
  <si>
    <t>8*3</t>
  </si>
  <si>
    <t>7,3*5,8+2,75*7+6*2,6</t>
  </si>
  <si>
    <t>21/01</t>
  </si>
  <si>
    <t>D + M úpravy elektroinstalací pro výtah, kompletně dle PD</t>
  </si>
  <si>
    <t>21/02</t>
  </si>
  <si>
    <t>Přeložení kabelu elektrického vedení vč. lanka před započetím prací</t>
  </si>
  <si>
    <t>kpl</t>
  </si>
  <si>
    <t>21/03</t>
  </si>
  <si>
    <t>D + M úpravy elektroinstalací pro požární větrání oken, kompletně dle PD, viz samostatný rozpočet</t>
  </si>
  <si>
    <t>33/01</t>
  </si>
  <si>
    <t>D + M výtahu, kompletně dle PD</t>
  </si>
  <si>
    <t xml:space="preserve">ks    </t>
  </si>
  <si>
    <t>33/02</t>
  </si>
  <si>
    <t>D + M výtahové šachty - ocelová nosná kce + skleněné opláštění, kompletně dle PD</t>
  </si>
  <si>
    <t>sestava</t>
  </si>
  <si>
    <t>33/03</t>
  </si>
  <si>
    <t>D + M zednických přípomocí pro výtah  výtahovou šachtu, kompletně dle PD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</si>
  <si>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</si>
  <si>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</si>
  <si>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</si>
  <si>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</si>
  <si>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</si>
  <si>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</si>
  <si>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</si>
  <si>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</si>
  <si>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</si>
  <si>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</si>
  <si>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</si>
  <si>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</si>
  <si>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</si>
  <si>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</si>
  <si>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</si>
  <si>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</si>
  <si>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 xml:space="preserve">Poplatek za skládku suti s 10 % příměsí - DUFONEV Brno,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</si>
</sst>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OU0PXuHA+SdZkt0egfxcIwROb4xU8WSwGCnbkEEqekLVpFot0KPXEyxjh4lwEypIkmcRE/CLS/gZMKRfAERyrQ==" saltValue="8g3OO53RuntbhhSDBf/W6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opLeftCell="B17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SUMIF(F51:F76,A16,I51:I76)+SUMIF(F51:F76,"PSU",I51:I76)</f>
        <v>0</v>
      </c>
      <c r="J16" s="85"/>
    </row>
    <row r="17" spans="1:10" ht="23.25" customHeight="1" x14ac:dyDescent="0.25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SUMIF(F51:F76,A17,I51:I76)</f>
        <v>0</v>
      </c>
      <c r="J17" s="85"/>
    </row>
    <row r="18" spans="1:10" ht="23.25" customHeight="1" x14ac:dyDescent="0.25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SUMIF(F51:F76,A18,I51:I76)</f>
        <v>0</v>
      </c>
      <c r="J18" s="85"/>
    </row>
    <row r="19" spans="1:10" ht="23.25" customHeight="1" x14ac:dyDescent="0.25">
      <c r="A19" s="197" t="s">
        <v>104</v>
      </c>
      <c r="B19" s="38" t="s">
        <v>27</v>
      </c>
      <c r="C19" s="62"/>
      <c r="D19" s="63"/>
      <c r="E19" s="83"/>
      <c r="F19" s="84"/>
      <c r="G19" s="83"/>
      <c r="H19" s="84"/>
      <c r="I19" s="83">
        <f>SUMIF(F51:F76,A19,I51:I76)</f>
        <v>0</v>
      </c>
      <c r="J19" s="85"/>
    </row>
    <row r="20" spans="1:10" ht="23.25" customHeight="1" x14ac:dyDescent="0.25">
      <c r="A20" s="197" t="s">
        <v>105</v>
      </c>
      <c r="B20" s="38" t="s">
        <v>28</v>
      </c>
      <c r="C20" s="62"/>
      <c r="D20" s="63"/>
      <c r="E20" s="83"/>
      <c r="F20" s="84"/>
      <c r="G20" s="83"/>
      <c r="H20" s="84"/>
      <c r="I20" s="83">
        <f>SUMIF(F51:F76,A20,I51:I76)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3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5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5">
        <v>1</v>
      </c>
      <c r="B39" s="146" t="s">
        <v>45</v>
      </c>
      <c r="C39" s="147"/>
      <c r="D39" s="147"/>
      <c r="E39" s="147"/>
      <c r="F39" s="148">
        <f>'01 00 Pol'!AE40+'01 01 Pol'!AE414</f>
        <v>0</v>
      </c>
      <c r="G39" s="149">
        <f>'01 00 Pol'!AF40+'01 01 Pol'!AF414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5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5">
      <c r="A41" s="135">
        <v>2</v>
      </c>
      <c r="B41" s="153" t="s">
        <v>47</v>
      </c>
      <c r="C41" s="154" t="s">
        <v>48</v>
      </c>
      <c r="D41" s="154"/>
      <c r="E41" s="154"/>
      <c r="F41" s="155">
        <f>'01 00 Pol'!AE40+'01 01 Pol'!AE414</f>
        <v>0</v>
      </c>
      <c r="G41" s="156">
        <f>'01 00 Pol'!AF40+'01 01 Pol'!AF414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5">
      <c r="A42" s="135">
        <v>3</v>
      </c>
      <c r="B42" s="159" t="s">
        <v>49</v>
      </c>
      <c r="C42" s="147" t="s">
        <v>50</v>
      </c>
      <c r="D42" s="147"/>
      <c r="E42" s="147"/>
      <c r="F42" s="160">
        <f>'01 00 Pol'!AE40</f>
        <v>0</v>
      </c>
      <c r="G42" s="150">
        <f>'01 00 Pol'!AF40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5">
      <c r="A43" s="135">
        <v>3</v>
      </c>
      <c r="B43" s="159" t="s">
        <v>47</v>
      </c>
      <c r="C43" s="147" t="s">
        <v>51</v>
      </c>
      <c r="D43" s="147"/>
      <c r="E43" s="147"/>
      <c r="F43" s="160">
        <f>'01 01 Pol'!AE414</f>
        <v>0</v>
      </c>
      <c r="G43" s="150">
        <f>'01 01 Pol'!AF414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5">
      <c r="A44" s="135"/>
      <c r="B44" s="161" t="s">
        <v>52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8" spans="1:10" ht="15.6" x14ac:dyDescent="0.3">
      <c r="B48" s="177" t="s">
        <v>54</v>
      </c>
    </row>
    <row r="50" spans="1:10" ht="25.5" customHeight="1" x14ac:dyDescent="0.25">
      <c r="A50" s="179"/>
      <c r="B50" s="182" t="s">
        <v>17</v>
      </c>
      <c r="C50" s="182" t="s">
        <v>5</v>
      </c>
      <c r="D50" s="183"/>
      <c r="E50" s="183"/>
      <c r="F50" s="184" t="s">
        <v>55</v>
      </c>
      <c r="G50" s="184"/>
      <c r="H50" s="184"/>
      <c r="I50" s="184" t="s">
        <v>29</v>
      </c>
      <c r="J50" s="184" t="s">
        <v>0</v>
      </c>
    </row>
    <row r="51" spans="1:10" ht="36.75" customHeight="1" x14ac:dyDescent="0.25">
      <c r="A51" s="180"/>
      <c r="B51" s="185" t="s">
        <v>49</v>
      </c>
      <c r="C51" s="186" t="s">
        <v>56</v>
      </c>
      <c r="D51" s="187"/>
      <c r="E51" s="187"/>
      <c r="F51" s="193" t="s">
        <v>24</v>
      </c>
      <c r="G51" s="194"/>
      <c r="H51" s="194"/>
      <c r="I51" s="194">
        <f>'01 01 Pol'!G8</f>
        <v>0</v>
      </c>
      <c r="J51" s="191" t="str">
        <f>IF(I77=0,"",I51/I77*100)</f>
        <v/>
      </c>
    </row>
    <row r="52" spans="1:10" ht="36.75" customHeight="1" x14ac:dyDescent="0.25">
      <c r="A52" s="180"/>
      <c r="B52" s="185" t="s">
        <v>57</v>
      </c>
      <c r="C52" s="186" t="s">
        <v>58</v>
      </c>
      <c r="D52" s="187"/>
      <c r="E52" s="187"/>
      <c r="F52" s="193" t="s">
        <v>24</v>
      </c>
      <c r="G52" s="194"/>
      <c r="H52" s="194"/>
      <c r="I52" s="194">
        <f>'01 01 Pol'!G27</f>
        <v>0</v>
      </c>
      <c r="J52" s="191" t="str">
        <f>IF(I77=0,"",I52/I77*100)</f>
        <v/>
      </c>
    </row>
    <row r="53" spans="1:10" ht="36.75" customHeight="1" x14ac:dyDescent="0.25">
      <c r="A53" s="180"/>
      <c r="B53" s="185" t="s">
        <v>59</v>
      </c>
      <c r="C53" s="186" t="s">
        <v>60</v>
      </c>
      <c r="D53" s="187"/>
      <c r="E53" s="187"/>
      <c r="F53" s="193" t="s">
        <v>24</v>
      </c>
      <c r="G53" s="194"/>
      <c r="H53" s="194"/>
      <c r="I53" s="194">
        <f>'01 01 Pol'!G65</f>
        <v>0</v>
      </c>
      <c r="J53" s="191" t="str">
        <f>IF(I77=0,"",I53/I77*100)</f>
        <v/>
      </c>
    </row>
    <row r="54" spans="1:10" ht="36.75" customHeight="1" x14ac:dyDescent="0.25">
      <c r="A54" s="180"/>
      <c r="B54" s="185" t="s">
        <v>61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'01 01 Pol'!G89</f>
        <v>0</v>
      </c>
      <c r="J54" s="191" t="str">
        <f>IF(I77=0,"",I54/I77*100)</f>
        <v/>
      </c>
    </row>
    <row r="55" spans="1:10" ht="36.75" customHeight="1" x14ac:dyDescent="0.25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'01 01 Pol'!G118</f>
        <v>0</v>
      </c>
      <c r="J55" s="191" t="str">
        <f>IF(I77=0,"",I55/I77*100)</f>
        <v/>
      </c>
    </row>
    <row r="56" spans="1:10" ht="36.75" customHeight="1" x14ac:dyDescent="0.25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'01 01 Pol'!G126</f>
        <v>0</v>
      </c>
      <c r="J56" s="191" t="str">
        <f>IF(I77=0,"",I56/I77*100)</f>
        <v/>
      </c>
    </row>
    <row r="57" spans="1:10" ht="36.75" customHeight="1" x14ac:dyDescent="0.25">
      <c r="A57" s="180"/>
      <c r="B57" s="185" t="s">
        <v>67</v>
      </c>
      <c r="C57" s="186" t="s">
        <v>68</v>
      </c>
      <c r="D57" s="187"/>
      <c r="E57" s="187"/>
      <c r="F57" s="193" t="s">
        <v>24</v>
      </c>
      <c r="G57" s="194"/>
      <c r="H57" s="194"/>
      <c r="I57" s="194">
        <f>'01 01 Pol'!G133</f>
        <v>0</v>
      </c>
      <c r="J57" s="191" t="str">
        <f>IF(I77=0,"",I57/I77*100)</f>
        <v/>
      </c>
    </row>
    <row r="58" spans="1:10" ht="36.75" customHeight="1" x14ac:dyDescent="0.25">
      <c r="A58" s="180"/>
      <c r="B58" s="185" t="s">
        <v>69</v>
      </c>
      <c r="C58" s="186" t="s">
        <v>70</v>
      </c>
      <c r="D58" s="187"/>
      <c r="E58" s="187"/>
      <c r="F58" s="193" t="s">
        <v>24</v>
      </c>
      <c r="G58" s="194"/>
      <c r="H58" s="194"/>
      <c r="I58" s="194">
        <f>'01 01 Pol'!G164</f>
        <v>0</v>
      </c>
      <c r="J58" s="191" t="str">
        <f>IF(I77=0,"",I58/I77*100)</f>
        <v/>
      </c>
    </row>
    <row r="59" spans="1:10" ht="36.75" customHeight="1" x14ac:dyDescent="0.25">
      <c r="A59" s="180"/>
      <c r="B59" s="185" t="s">
        <v>71</v>
      </c>
      <c r="C59" s="186" t="s">
        <v>72</v>
      </c>
      <c r="D59" s="187"/>
      <c r="E59" s="187"/>
      <c r="F59" s="193" t="s">
        <v>24</v>
      </c>
      <c r="G59" s="194"/>
      <c r="H59" s="194"/>
      <c r="I59" s="194">
        <f>'01 01 Pol'!G173</f>
        <v>0</v>
      </c>
      <c r="J59" s="191" t="str">
        <f>IF(I77=0,"",I59/I77*100)</f>
        <v/>
      </c>
    </row>
    <row r="60" spans="1:10" ht="36.75" customHeight="1" x14ac:dyDescent="0.25">
      <c r="A60" s="180"/>
      <c r="B60" s="185" t="s">
        <v>73</v>
      </c>
      <c r="C60" s="186" t="s">
        <v>74</v>
      </c>
      <c r="D60" s="187"/>
      <c r="E60" s="187"/>
      <c r="F60" s="193" t="s">
        <v>24</v>
      </c>
      <c r="G60" s="194"/>
      <c r="H60" s="194"/>
      <c r="I60" s="194">
        <f>'01 01 Pol'!G186</f>
        <v>0</v>
      </c>
      <c r="J60" s="191" t="str">
        <f>IF(I77=0,"",I60/I77*100)</f>
        <v/>
      </c>
    </row>
    <row r="61" spans="1:10" ht="36.75" customHeight="1" x14ac:dyDescent="0.25">
      <c r="A61" s="180"/>
      <c r="B61" s="185" t="s">
        <v>75</v>
      </c>
      <c r="C61" s="186" t="s">
        <v>76</v>
      </c>
      <c r="D61" s="187"/>
      <c r="E61" s="187"/>
      <c r="F61" s="193" t="s">
        <v>24</v>
      </c>
      <c r="G61" s="194"/>
      <c r="H61" s="194"/>
      <c r="I61" s="194">
        <f>'01 01 Pol'!G208</f>
        <v>0</v>
      </c>
      <c r="J61" s="191" t="str">
        <f>IF(I77=0,"",I61/I77*100)</f>
        <v/>
      </c>
    </row>
    <row r="62" spans="1:10" ht="36.75" customHeight="1" x14ac:dyDescent="0.25">
      <c r="A62" s="180"/>
      <c r="B62" s="185" t="s">
        <v>77</v>
      </c>
      <c r="C62" s="186" t="s">
        <v>78</v>
      </c>
      <c r="D62" s="187"/>
      <c r="E62" s="187"/>
      <c r="F62" s="193" t="s">
        <v>24</v>
      </c>
      <c r="G62" s="194"/>
      <c r="H62" s="194"/>
      <c r="I62" s="194">
        <f>'01 01 Pol'!G228</f>
        <v>0</v>
      </c>
      <c r="J62" s="191" t="str">
        <f>IF(I77=0,"",I62/I77*100)</f>
        <v/>
      </c>
    </row>
    <row r="63" spans="1:10" ht="36.75" customHeight="1" x14ac:dyDescent="0.25">
      <c r="A63" s="180"/>
      <c r="B63" s="185" t="s">
        <v>79</v>
      </c>
      <c r="C63" s="186" t="s">
        <v>80</v>
      </c>
      <c r="D63" s="187"/>
      <c r="E63" s="187"/>
      <c r="F63" s="193" t="s">
        <v>24</v>
      </c>
      <c r="G63" s="194"/>
      <c r="H63" s="194"/>
      <c r="I63" s="194">
        <f>'01 01 Pol'!G243</f>
        <v>0</v>
      </c>
      <c r="J63" s="191" t="str">
        <f>IF(I77=0,"",I63/I77*100)</f>
        <v/>
      </c>
    </row>
    <row r="64" spans="1:10" ht="36.75" customHeight="1" x14ac:dyDescent="0.25">
      <c r="A64" s="180"/>
      <c r="B64" s="185" t="s">
        <v>81</v>
      </c>
      <c r="C64" s="186" t="s">
        <v>82</v>
      </c>
      <c r="D64" s="187"/>
      <c r="E64" s="187"/>
      <c r="F64" s="193" t="s">
        <v>24</v>
      </c>
      <c r="G64" s="194"/>
      <c r="H64" s="194"/>
      <c r="I64" s="194">
        <f>'01 01 Pol'!G296</f>
        <v>0</v>
      </c>
      <c r="J64" s="191" t="str">
        <f>IF(I77=0,"",I64/I77*100)</f>
        <v/>
      </c>
    </row>
    <row r="65" spans="1:10" ht="36.75" customHeight="1" x14ac:dyDescent="0.25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'01 01 Pol'!G300</f>
        <v>0</v>
      </c>
      <c r="J65" s="191" t="str">
        <f>IF(I77=0,"",I65/I77*100)</f>
        <v/>
      </c>
    </row>
    <row r="66" spans="1:10" ht="36.75" customHeight="1" x14ac:dyDescent="0.25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'01 01 Pol'!G312</f>
        <v>0</v>
      </c>
      <c r="J66" s="191" t="str">
        <f>IF(I77=0,"",I66/I77*100)</f>
        <v/>
      </c>
    </row>
    <row r="67" spans="1:10" ht="36.75" customHeight="1" x14ac:dyDescent="0.25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'01 01 Pol'!G323</f>
        <v>0</v>
      </c>
      <c r="J67" s="191" t="str">
        <f>IF(I77=0,"",I67/I77*100)</f>
        <v/>
      </c>
    </row>
    <row r="68" spans="1:10" ht="36.75" customHeight="1" x14ac:dyDescent="0.25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'01 01 Pol'!G333</f>
        <v>0</v>
      </c>
      <c r="J68" s="191" t="str">
        <f>IF(I77=0,"",I68/I77*100)</f>
        <v/>
      </c>
    </row>
    <row r="69" spans="1:10" ht="36.75" customHeight="1" x14ac:dyDescent="0.25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'01 01 Pol'!G356</f>
        <v>0</v>
      </c>
      <c r="J69" s="191" t="str">
        <f>IF(I77=0,"",I69/I77*100)</f>
        <v/>
      </c>
    </row>
    <row r="70" spans="1:10" ht="36.75" customHeight="1" x14ac:dyDescent="0.25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'01 01 Pol'!G360</f>
        <v>0</v>
      </c>
      <c r="J70" s="191" t="str">
        <f>IF(I77=0,"",I70/I77*100)</f>
        <v/>
      </c>
    </row>
    <row r="71" spans="1:10" ht="36.75" customHeight="1" x14ac:dyDescent="0.25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'01 01 Pol'!G363</f>
        <v>0</v>
      </c>
      <c r="J71" s="191" t="str">
        <f>IF(I77=0,"",I71/I77*100)</f>
        <v/>
      </c>
    </row>
    <row r="72" spans="1:10" ht="36.75" customHeight="1" x14ac:dyDescent="0.25">
      <c r="A72" s="180"/>
      <c r="B72" s="185" t="s">
        <v>97</v>
      </c>
      <c r="C72" s="186" t="s">
        <v>98</v>
      </c>
      <c r="D72" s="187"/>
      <c r="E72" s="187"/>
      <c r="F72" s="193" t="s">
        <v>26</v>
      </c>
      <c r="G72" s="194"/>
      <c r="H72" s="194"/>
      <c r="I72" s="194">
        <f>'01 01 Pol'!G383</f>
        <v>0</v>
      </c>
      <c r="J72" s="191" t="str">
        <f>IF(I77=0,"",I72/I77*100)</f>
        <v/>
      </c>
    </row>
    <row r="73" spans="1:10" ht="36.75" customHeight="1" x14ac:dyDescent="0.25">
      <c r="A73" s="180"/>
      <c r="B73" s="185" t="s">
        <v>99</v>
      </c>
      <c r="C73" s="186" t="s">
        <v>100</v>
      </c>
      <c r="D73" s="187"/>
      <c r="E73" s="187"/>
      <c r="F73" s="193" t="s">
        <v>26</v>
      </c>
      <c r="G73" s="194"/>
      <c r="H73" s="194"/>
      <c r="I73" s="194">
        <f>'01 01 Pol'!G390</f>
        <v>0</v>
      </c>
      <c r="J73" s="191" t="str">
        <f>IF(I77=0,"",I73/I77*100)</f>
        <v/>
      </c>
    </row>
    <row r="74" spans="1:10" ht="36.75" customHeight="1" x14ac:dyDescent="0.25">
      <c r="A74" s="180"/>
      <c r="B74" s="185" t="s">
        <v>101</v>
      </c>
      <c r="C74" s="186" t="s">
        <v>102</v>
      </c>
      <c r="D74" s="187"/>
      <c r="E74" s="187"/>
      <c r="F74" s="193" t="s">
        <v>103</v>
      </c>
      <c r="G74" s="194"/>
      <c r="H74" s="194"/>
      <c r="I74" s="194">
        <f>'01 01 Pol'!G397</f>
        <v>0</v>
      </c>
      <c r="J74" s="191" t="str">
        <f>IF(I77=0,"",I74/I77*100)</f>
        <v/>
      </c>
    </row>
    <row r="75" spans="1:10" ht="36.75" customHeight="1" x14ac:dyDescent="0.25">
      <c r="A75" s="180"/>
      <c r="B75" s="185" t="s">
        <v>104</v>
      </c>
      <c r="C75" s="186" t="s">
        <v>27</v>
      </c>
      <c r="D75" s="187"/>
      <c r="E75" s="187"/>
      <c r="F75" s="193" t="s">
        <v>104</v>
      </c>
      <c r="G75" s="194"/>
      <c r="H75" s="194"/>
      <c r="I75" s="194">
        <f>'01 00 Pol'!G8</f>
        <v>0</v>
      </c>
      <c r="J75" s="191" t="str">
        <f>IF(I77=0,"",I75/I77*100)</f>
        <v/>
      </c>
    </row>
    <row r="76" spans="1:10" ht="36.75" customHeight="1" x14ac:dyDescent="0.25">
      <c r="A76" s="180"/>
      <c r="B76" s="185" t="s">
        <v>105</v>
      </c>
      <c r="C76" s="186" t="s">
        <v>28</v>
      </c>
      <c r="D76" s="187"/>
      <c r="E76" s="187"/>
      <c r="F76" s="193" t="s">
        <v>105</v>
      </c>
      <c r="G76" s="194"/>
      <c r="H76" s="194"/>
      <c r="I76" s="194">
        <f>'01 00 Pol'!G21</f>
        <v>0</v>
      </c>
      <c r="J76" s="191" t="str">
        <f>IF(I77=0,"",I76/I77*100)</f>
        <v/>
      </c>
    </row>
    <row r="77" spans="1:10" ht="25.5" customHeight="1" x14ac:dyDescent="0.25">
      <c r="A77" s="181"/>
      <c r="B77" s="188" t="s">
        <v>1</v>
      </c>
      <c r="C77" s="189"/>
      <c r="D77" s="190"/>
      <c r="E77" s="190"/>
      <c r="F77" s="195"/>
      <c r="G77" s="196"/>
      <c r="H77" s="196"/>
      <c r="I77" s="196">
        <f>SUM(I51:I76)</f>
        <v>0</v>
      </c>
      <c r="J77" s="192">
        <f>SUM(J51:J76)</f>
        <v>0</v>
      </c>
    </row>
    <row r="78" spans="1:10" x14ac:dyDescent="0.25">
      <c r="F78" s="133"/>
      <c r="G78" s="133"/>
      <c r="H78" s="133"/>
      <c r="I78" s="133"/>
      <c r="J78" s="134"/>
    </row>
    <row r="79" spans="1:10" x14ac:dyDescent="0.25">
      <c r="F79" s="133"/>
      <c r="G79" s="133"/>
      <c r="H79" s="133"/>
      <c r="I79" s="133"/>
      <c r="J79" s="134"/>
    </row>
    <row r="80" spans="1:10" x14ac:dyDescent="0.25">
      <c r="F80" s="133"/>
      <c r="G80" s="133"/>
      <c r="H80" s="133"/>
      <c r="I80" s="133"/>
      <c r="J80" s="134"/>
    </row>
  </sheetData>
  <sheetProtection algorithmName="SHA-512" hashValue="dsxEOWWlU3ochzkTtcXQSWfux/pnSOOVGVR3criOv6eNt4bxWnj2z87cVlSLbDDl/kb90v79ocQwXdcZatyGpg==" saltValue="BmYGOART5ZkyZKKDYn5tc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aK9RdPkh+P31+/gQ1MDjasPKhANAwUxsocC4Owbi1BKxM7rDREoNz4yaTV0G/Hm2OsQsXYADl9uoGJM7ThYi4Q==" saltValue="C3lZVVORL5XtUqRcGTOCw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A4A64-36A0-4558-9C6F-4B361413D9F3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8" sqref="C8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106</v>
      </c>
      <c r="B1" s="198"/>
      <c r="C1" s="198"/>
      <c r="D1" s="198"/>
      <c r="E1" s="198"/>
      <c r="F1" s="198"/>
      <c r="G1" s="198"/>
      <c r="AG1" t="s">
        <v>107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108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5.05" customHeight="1" x14ac:dyDescent="0.25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110</v>
      </c>
    </row>
    <row r="5" spans="1:60" x14ac:dyDescent="0.25">
      <c r="D5" s="10"/>
    </row>
    <row r="6" spans="1:60" ht="39.6" x14ac:dyDescent="0.25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29</v>
      </c>
      <c r="H6" s="212" t="s">
        <v>30</v>
      </c>
      <c r="I6" s="212" t="s">
        <v>117</v>
      </c>
      <c r="J6" s="212" t="s">
        <v>31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5">
      <c r="A8" s="226" t="s">
        <v>132</v>
      </c>
      <c r="B8" s="227" t="s">
        <v>104</v>
      </c>
      <c r="C8" s="245" t="s">
        <v>27</v>
      </c>
      <c r="D8" s="228"/>
      <c r="E8" s="229"/>
      <c r="F8" s="230"/>
      <c r="G8" s="230">
        <f>SUMIF(AG9:AG20,"&lt;&gt;NOR",G9:G20)</f>
        <v>0</v>
      </c>
      <c r="H8" s="230"/>
      <c r="I8" s="230">
        <f>SUM(I9:I20)</f>
        <v>0</v>
      </c>
      <c r="J8" s="230"/>
      <c r="K8" s="230">
        <f>SUM(K9:K20)</f>
        <v>0</v>
      </c>
      <c r="L8" s="230"/>
      <c r="M8" s="230">
        <f>SUM(M9:M20)</f>
        <v>0</v>
      </c>
      <c r="N8" s="230"/>
      <c r="O8" s="230">
        <f>SUM(O9:O20)</f>
        <v>0</v>
      </c>
      <c r="P8" s="230"/>
      <c r="Q8" s="230">
        <f>SUM(Q9:Q20)</f>
        <v>0</v>
      </c>
      <c r="R8" s="230"/>
      <c r="S8" s="230"/>
      <c r="T8" s="231"/>
      <c r="U8" s="225"/>
      <c r="V8" s="225">
        <f>SUM(V9:V20)</f>
        <v>0</v>
      </c>
      <c r="W8" s="225"/>
      <c r="X8" s="225"/>
      <c r="AG8" t="s">
        <v>133</v>
      </c>
    </row>
    <row r="9" spans="1:60" outlineLevel="1" x14ac:dyDescent="0.25">
      <c r="A9" s="232">
        <v>1</v>
      </c>
      <c r="B9" s="233" t="s">
        <v>134</v>
      </c>
      <c r="C9" s="246" t="s">
        <v>135</v>
      </c>
      <c r="D9" s="234" t="s">
        <v>136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137</v>
      </c>
      <c r="T9" s="238" t="s">
        <v>138</v>
      </c>
      <c r="U9" s="223">
        <v>0</v>
      </c>
      <c r="V9" s="223">
        <f>ROUND(E9*U9,2)</f>
        <v>0</v>
      </c>
      <c r="W9" s="223"/>
      <c r="X9" s="223" t="s">
        <v>139</v>
      </c>
      <c r="Y9" s="213"/>
      <c r="Z9" s="213"/>
      <c r="AA9" s="213"/>
      <c r="AB9" s="213"/>
      <c r="AC9" s="213"/>
      <c r="AD9" s="213"/>
      <c r="AE9" s="213"/>
      <c r="AF9" s="213"/>
      <c r="AG9" s="213" t="s">
        <v>140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1" outlineLevel="1" x14ac:dyDescent="0.25">
      <c r="A10" s="220"/>
      <c r="B10" s="221"/>
      <c r="C10" s="247" t="s">
        <v>141</v>
      </c>
      <c r="D10" s="240"/>
      <c r="E10" s="240"/>
      <c r="F10" s="240"/>
      <c r="G10" s="240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142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9" t="str">
        <f>C10</f>
        <v>Náklady dodavatele vyplývající z povinností dodavatele stanovených obchodními podmínkami před zahájením stavebních prací. Tato skupina zahrnuje zejména náklady na přípravné činnosti. Kontrola základové spáry po odebrání podkladu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20"/>
      <c r="B11" s="221"/>
      <c r="C11" s="248"/>
      <c r="D11" s="242"/>
      <c r="E11" s="242"/>
      <c r="F11" s="242"/>
      <c r="G11" s="242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143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32">
        <v>2</v>
      </c>
      <c r="B12" s="233" t="s">
        <v>144</v>
      </c>
      <c r="C12" s="246" t="s">
        <v>145</v>
      </c>
      <c r="D12" s="234" t="s">
        <v>136</v>
      </c>
      <c r="E12" s="235">
        <v>1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0</v>
      </c>
      <c r="O12" s="237">
        <f>ROUND(E12*N12,2)</f>
        <v>0</v>
      </c>
      <c r="P12" s="237">
        <v>0</v>
      </c>
      <c r="Q12" s="237">
        <f>ROUND(E12*P12,2)</f>
        <v>0</v>
      </c>
      <c r="R12" s="237"/>
      <c r="S12" s="237" t="s">
        <v>137</v>
      </c>
      <c r="T12" s="238" t="s">
        <v>138</v>
      </c>
      <c r="U12" s="223">
        <v>0</v>
      </c>
      <c r="V12" s="223">
        <f>ROUND(E12*U12,2)</f>
        <v>0</v>
      </c>
      <c r="W12" s="223"/>
      <c r="X12" s="223" t="s">
        <v>139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140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20"/>
      <c r="B13" s="221"/>
      <c r="C13" s="247" t="s">
        <v>146</v>
      </c>
      <c r="D13" s="240"/>
      <c r="E13" s="240"/>
      <c r="F13" s="240"/>
      <c r="G13" s="240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142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20"/>
      <c r="B14" s="221"/>
      <c r="C14" s="248"/>
      <c r="D14" s="242"/>
      <c r="E14" s="242"/>
      <c r="F14" s="242"/>
      <c r="G14" s="242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143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32">
        <v>3</v>
      </c>
      <c r="B15" s="233" t="s">
        <v>147</v>
      </c>
      <c r="C15" s="246" t="s">
        <v>148</v>
      </c>
      <c r="D15" s="234" t="s">
        <v>136</v>
      </c>
      <c r="E15" s="235">
        <v>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7"/>
      <c r="S15" s="237" t="s">
        <v>137</v>
      </c>
      <c r="T15" s="238" t="s">
        <v>138</v>
      </c>
      <c r="U15" s="223">
        <v>0</v>
      </c>
      <c r="V15" s="223">
        <f>ROUND(E15*U15,2)</f>
        <v>0</v>
      </c>
      <c r="W15" s="223"/>
      <c r="X15" s="223" t="s">
        <v>139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140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20"/>
      <c r="B16" s="221"/>
      <c r="C16" s="247" t="s">
        <v>149</v>
      </c>
      <c r="D16" s="240"/>
      <c r="E16" s="240"/>
      <c r="F16" s="240"/>
      <c r="G16" s="240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142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20"/>
      <c r="B17" s="221"/>
      <c r="C17" s="248"/>
      <c r="D17" s="242"/>
      <c r="E17" s="242"/>
      <c r="F17" s="242"/>
      <c r="G17" s="242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143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32">
        <v>4</v>
      </c>
      <c r="B18" s="233" t="s">
        <v>150</v>
      </c>
      <c r="C18" s="246" t="s">
        <v>151</v>
      </c>
      <c r="D18" s="234" t="s">
        <v>136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137</v>
      </c>
      <c r="T18" s="238" t="s">
        <v>138</v>
      </c>
      <c r="U18" s="223">
        <v>0</v>
      </c>
      <c r="V18" s="223">
        <f>ROUND(E18*U18,2)</f>
        <v>0</v>
      </c>
      <c r="W18" s="223"/>
      <c r="X18" s="223" t="s">
        <v>139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1" outlineLevel="1" x14ac:dyDescent="0.25">
      <c r="A19" s="220"/>
      <c r="B19" s="221"/>
      <c r="C19" s="247" t="s">
        <v>152</v>
      </c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142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39" t="str">
        <f>C19</f>
        <v>Náklady zhotovitele, související s prováděním zkoušek a revizí předepsaných technickými normami nebo objednatelem a které jsou pro provedení díla nezbytné.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20"/>
      <c r="B20" s="221"/>
      <c r="C20" s="248"/>
      <c r="D20" s="242"/>
      <c r="E20" s="242"/>
      <c r="F20" s="242"/>
      <c r="G20" s="242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143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5">
      <c r="A21" s="226" t="s">
        <v>132</v>
      </c>
      <c r="B21" s="227" t="s">
        <v>105</v>
      </c>
      <c r="C21" s="245" t="s">
        <v>28</v>
      </c>
      <c r="D21" s="228"/>
      <c r="E21" s="229"/>
      <c r="F21" s="230"/>
      <c r="G21" s="230">
        <f>SUMIF(AG22:AG38,"&lt;&gt;NOR",G22:G38)</f>
        <v>0</v>
      </c>
      <c r="H21" s="230"/>
      <c r="I21" s="230">
        <f>SUM(I22:I38)</f>
        <v>0</v>
      </c>
      <c r="J21" s="230"/>
      <c r="K21" s="230">
        <f>SUM(K22:K38)</f>
        <v>0</v>
      </c>
      <c r="L21" s="230"/>
      <c r="M21" s="230">
        <f>SUM(M22:M38)</f>
        <v>0</v>
      </c>
      <c r="N21" s="230"/>
      <c r="O21" s="230">
        <f>SUM(O22:O38)</f>
        <v>0</v>
      </c>
      <c r="P21" s="230"/>
      <c r="Q21" s="230">
        <f>SUM(Q22:Q38)</f>
        <v>0</v>
      </c>
      <c r="R21" s="230"/>
      <c r="S21" s="230"/>
      <c r="T21" s="231"/>
      <c r="U21" s="225"/>
      <c r="V21" s="225">
        <f>SUM(V22:V38)</f>
        <v>0</v>
      </c>
      <c r="W21" s="225"/>
      <c r="X21" s="225"/>
      <c r="AG21" t="s">
        <v>133</v>
      </c>
    </row>
    <row r="22" spans="1:60" outlineLevel="1" x14ac:dyDescent="0.25">
      <c r="A22" s="232">
        <v>5</v>
      </c>
      <c r="B22" s="233" t="s">
        <v>153</v>
      </c>
      <c r="C22" s="246" t="s">
        <v>154</v>
      </c>
      <c r="D22" s="234" t="s">
        <v>136</v>
      </c>
      <c r="E22" s="235">
        <v>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7"/>
      <c r="S22" s="237" t="s">
        <v>137</v>
      </c>
      <c r="T22" s="238" t="s">
        <v>138</v>
      </c>
      <c r="U22" s="223">
        <v>0</v>
      </c>
      <c r="V22" s="223">
        <f>ROUND(E22*U22,2)</f>
        <v>0</v>
      </c>
      <c r="W22" s="223"/>
      <c r="X22" s="223" t="s">
        <v>139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140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20"/>
      <c r="B23" s="221"/>
      <c r="C23" s="247" t="s">
        <v>155</v>
      </c>
      <c r="D23" s="240"/>
      <c r="E23" s="240"/>
      <c r="F23" s="240"/>
      <c r="G23" s="240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142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39" t="str">
        <f>C23</f>
        <v>Náklady na provedení skutečného zaměření stavby v rozsahu nezbytném pro zápis změny do katastru nemovitostí.</v>
      </c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20"/>
      <c r="B24" s="221"/>
      <c r="C24" s="248"/>
      <c r="D24" s="242"/>
      <c r="E24" s="242"/>
      <c r="F24" s="242"/>
      <c r="G24" s="242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143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32">
        <v>6</v>
      </c>
      <c r="B25" s="233" t="s">
        <v>156</v>
      </c>
      <c r="C25" s="246" t="s">
        <v>157</v>
      </c>
      <c r="D25" s="234" t="s">
        <v>158</v>
      </c>
      <c r="E25" s="235">
        <v>1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7"/>
      <c r="S25" s="237" t="s">
        <v>159</v>
      </c>
      <c r="T25" s="238" t="s">
        <v>138</v>
      </c>
      <c r="U25" s="223">
        <v>0</v>
      </c>
      <c r="V25" s="223">
        <f>ROUND(E25*U25,2)</f>
        <v>0</v>
      </c>
      <c r="W25" s="223"/>
      <c r="X25" s="223" t="s">
        <v>139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140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20"/>
      <c r="B26" s="221"/>
      <c r="C26" s="249"/>
      <c r="D26" s="243"/>
      <c r="E26" s="243"/>
      <c r="F26" s="243"/>
      <c r="G26" s="24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143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32">
        <v>7</v>
      </c>
      <c r="B27" s="233" t="s">
        <v>160</v>
      </c>
      <c r="C27" s="246" t="s">
        <v>161</v>
      </c>
      <c r="D27" s="234" t="s">
        <v>158</v>
      </c>
      <c r="E27" s="235">
        <v>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159</v>
      </c>
      <c r="T27" s="238" t="s">
        <v>138</v>
      </c>
      <c r="U27" s="223">
        <v>0</v>
      </c>
      <c r="V27" s="223">
        <f>ROUND(E27*U27,2)</f>
        <v>0</v>
      </c>
      <c r="W27" s="223"/>
      <c r="X27" s="223" t="s">
        <v>139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140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31.2" outlineLevel="1" x14ac:dyDescent="0.25">
      <c r="A28" s="220"/>
      <c r="B28" s="221"/>
      <c r="C28" s="247" t="s">
        <v>162</v>
      </c>
      <c r="D28" s="240"/>
      <c r="E28" s="240"/>
      <c r="F28" s="240"/>
      <c r="G28" s="240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142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39" t="str">
        <f>C28</f>
        <v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v>
      </c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20"/>
      <c r="B29" s="221"/>
      <c r="C29" s="248"/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143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32">
        <v>8</v>
      </c>
      <c r="B30" s="233" t="s">
        <v>163</v>
      </c>
      <c r="C30" s="246" t="s">
        <v>164</v>
      </c>
      <c r="D30" s="234" t="s">
        <v>158</v>
      </c>
      <c r="E30" s="235">
        <v>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0</v>
      </c>
      <c r="O30" s="237">
        <f>ROUND(E30*N30,2)</f>
        <v>0</v>
      </c>
      <c r="P30" s="237">
        <v>0</v>
      </c>
      <c r="Q30" s="237">
        <f>ROUND(E30*P30,2)</f>
        <v>0</v>
      </c>
      <c r="R30" s="237"/>
      <c r="S30" s="237" t="s">
        <v>159</v>
      </c>
      <c r="T30" s="238" t="s">
        <v>138</v>
      </c>
      <c r="U30" s="223">
        <v>0</v>
      </c>
      <c r="V30" s="223">
        <f>ROUND(E30*U30,2)</f>
        <v>0</v>
      </c>
      <c r="W30" s="223"/>
      <c r="X30" s="223" t="s">
        <v>139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140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20"/>
      <c r="B31" s="221"/>
      <c r="C31" s="247" t="s">
        <v>165</v>
      </c>
      <c r="D31" s="240"/>
      <c r="E31" s="240"/>
      <c r="F31" s="240"/>
      <c r="G31" s="240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142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39" t="str">
        <f>C31</f>
        <v>Náklady na vyhotovení dokumentace skutečného provedení stavby a její předání objednateli v požadované formě a požadovaném počtu.</v>
      </c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20"/>
      <c r="B32" s="221"/>
      <c r="C32" s="248"/>
      <c r="D32" s="242"/>
      <c r="E32" s="242"/>
      <c r="F32" s="242"/>
      <c r="G32" s="242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143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32">
        <v>9</v>
      </c>
      <c r="B33" s="233" t="s">
        <v>166</v>
      </c>
      <c r="C33" s="246" t="s">
        <v>167</v>
      </c>
      <c r="D33" s="234" t="s">
        <v>158</v>
      </c>
      <c r="E33" s="235">
        <v>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0</v>
      </c>
      <c r="O33" s="237">
        <f>ROUND(E33*N33,2)</f>
        <v>0</v>
      </c>
      <c r="P33" s="237">
        <v>0</v>
      </c>
      <c r="Q33" s="237">
        <f>ROUND(E33*P33,2)</f>
        <v>0</v>
      </c>
      <c r="R33" s="237"/>
      <c r="S33" s="237" t="s">
        <v>159</v>
      </c>
      <c r="T33" s="238" t="s">
        <v>138</v>
      </c>
      <c r="U33" s="223">
        <v>0</v>
      </c>
      <c r="V33" s="223">
        <f>ROUND(E33*U33,2)</f>
        <v>0</v>
      </c>
      <c r="W33" s="223"/>
      <c r="X33" s="223" t="s">
        <v>139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140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20"/>
      <c r="B34" s="221"/>
      <c r="C34" s="247" t="s">
        <v>168</v>
      </c>
      <c r="D34" s="240"/>
      <c r="E34" s="240"/>
      <c r="F34" s="240"/>
      <c r="G34" s="240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142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39" t="str">
        <f>C34</f>
        <v>Náklady spojené s povinným pojištěním dodavatele nebo stavebního díla či jeho části, v rozsahu obchodních podmínek.</v>
      </c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20"/>
      <c r="B35" s="221"/>
      <c r="C35" s="248"/>
      <c r="D35" s="242"/>
      <c r="E35" s="242"/>
      <c r="F35" s="242"/>
      <c r="G35" s="242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143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32">
        <v>10</v>
      </c>
      <c r="B36" s="233" t="s">
        <v>169</v>
      </c>
      <c r="C36" s="246" t="s">
        <v>170</v>
      </c>
      <c r="D36" s="234" t="s">
        <v>158</v>
      </c>
      <c r="E36" s="235">
        <v>1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/>
      <c r="S36" s="237" t="s">
        <v>159</v>
      </c>
      <c r="T36" s="238" t="s">
        <v>138</v>
      </c>
      <c r="U36" s="223">
        <v>0</v>
      </c>
      <c r="V36" s="223">
        <f>ROUND(E36*U36,2)</f>
        <v>0</v>
      </c>
      <c r="W36" s="223"/>
      <c r="X36" s="223" t="s">
        <v>139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140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1" outlineLevel="1" x14ac:dyDescent="0.25">
      <c r="A37" s="220"/>
      <c r="B37" s="221"/>
      <c r="C37" s="247" t="s">
        <v>171</v>
      </c>
      <c r="D37" s="240"/>
      <c r="E37" s="240"/>
      <c r="F37" s="240"/>
      <c r="G37" s="240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142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39" t="str">
        <f>C37</f>
        <v>Náklady zhotovitele spojené se zabezpečením a poskytnutím zajišťovacích bankovních záruk, pokud je zadavatel požaduje v obchodních podmínkách.</v>
      </c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20"/>
      <c r="B38" s="221"/>
      <c r="C38" s="248"/>
      <c r="D38" s="242"/>
      <c r="E38" s="242"/>
      <c r="F38" s="242"/>
      <c r="G38" s="242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143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5">
      <c r="A39" s="3"/>
      <c r="B39" s="4"/>
      <c r="C39" s="250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v>15</v>
      </c>
      <c r="AF39">
        <v>21</v>
      </c>
      <c r="AG39" t="s">
        <v>119</v>
      </c>
    </row>
    <row r="40" spans="1:60" x14ac:dyDescent="0.25">
      <c r="A40" s="216"/>
      <c r="B40" s="217" t="s">
        <v>29</v>
      </c>
      <c r="C40" s="251"/>
      <c r="D40" s="218"/>
      <c r="E40" s="219"/>
      <c r="F40" s="219"/>
      <c r="G40" s="244">
        <f>G8+G21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E40">
        <f>SUMIF(L7:L38,AE39,G7:G38)</f>
        <v>0</v>
      </c>
      <c r="AF40">
        <f>SUMIF(L7:L38,AF39,G7:G38)</f>
        <v>0</v>
      </c>
      <c r="AG40" t="s">
        <v>172</v>
      </c>
    </row>
    <row r="41" spans="1:60" x14ac:dyDescent="0.25">
      <c r="C41" s="252"/>
      <c r="D41" s="10"/>
      <c r="AG41" t="s">
        <v>173</v>
      </c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Nz7tAKnOgTpj52Ms0i12Mjd34qw6+joBVViBI3vuLJcW4xoAO7iOxJuacuBNKHagxAQX+gRsJ6U9yieycDfEpQ==" saltValue="rExz0F01sdDyyfNBO75zBg==" spinCount="100000" sheet="1"/>
  <mergeCells count="23">
    <mergeCell ref="C32:G32"/>
    <mergeCell ref="C34:G34"/>
    <mergeCell ref="C35:G35"/>
    <mergeCell ref="C37:G37"/>
    <mergeCell ref="C38:G38"/>
    <mergeCell ref="C23:G23"/>
    <mergeCell ref="C24:G24"/>
    <mergeCell ref="C26:G26"/>
    <mergeCell ref="C28:G28"/>
    <mergeCell ref="C29:G29"/>
    <mergeCell ref="C31:G31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62A1F-3161-48CB-AB34-DDE0B276783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106</v>
      </c>
      <c r="B1" s="198"/>
      <c r="C1" s="198"/>
      <c r="D1" s="198"/>
      <c r="E1" s="198"/>
      <c r="F1" s="198"/>
      <c r="G1" s="198"/>
      <c r="AG1" t="s">
        <v>107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108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5.05" customHeight="1" x14ac:dyDescent="0.25">
      <c r="A4" s="203" t="s">
        <v>9</v>
      </c>
      <c r="B4" s="204" t="s">
        <v>47</v>
      </c>
      <c r="C4" s="205" t="s">
        <v>51</v>
      </c>
      <c r="D4" s="206"/>
      <c r="E4" s="206"/>
      <c r="F4" s="206"/>
      <c r="G4" s="207"/>
      <c r="AG4" t="s">
        <v>110</v>
      </c>
    </row>
    <row r="5" spans="1:60" x14ac:dyDescent="0.25">
      <c r="D5" s="10"/>
    </row>
    <row r="6" spans="1:60" ht="39.6" x14ac:dyDescent="0.25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29</v>
      </c>
      <c r="H6" s="212" t="s">
        <v>30</v>
      </c>
      <c r="I6" s="212" t="s">
        <v>117</v>
      </c>
      <c r="J6" s="212" t="s">
        <v>31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5">
      <c r="A8" s="226" t="s">
        <v>132</v>
      </c>
      <c r="B8" s="227" t="s">
        <v>49</v>
      </c>
      <c r="C8" s="245" t="s">
        <v>56</v>
      </c>
      <c r="D8" s="228"/>
      <c r="E8" s="229"/>
      <c r="F8" s="230"/>
      <c r="G8" s="230">
        <f>SUMIF(AG9:AG26,"&lt;&gt;NOR",G9:G26)</f>
        <v>0</v>
      </c>
      <c r="H8" s="230"/>
      <c r="I8" s="230">
        <f>SUM(I9:I26)</f>
        <v>0</v>
      </c>
      <c r="J8" s="230"/>
      <c r="K8" s="230">
        <f>SUM(K9:K26)</f>
        <v>0</v>
      </c>
      <c r="L8" s="230"/>
      <c r="M8" s="230">
        <f>SUM(M9:M26)</f>
        <v>0</v>
      </c>
      <c r="N8" s="230"/>
      <c r="O8" s="230">
        <f>SUM(O9:O26)</f>
        <v>0</v>
      </c>
      <c r="P8" s="230"/>
      <c r="Q8" s="230">
        <f>SUM(Q9:Q26)</f>
        <v>0</v>
      </c>
      <c r="R8" s="230"/>
      <c r="S8" s="230"/>
      <c r="T8" s="231"/>
      <c r="U8" s="225"/>
      <c r="V8" s="225">
        <f>SUM(V9:V26)</f>
        <v>0</v>
      </c>
      <c r="W8" s="225"/>
      <c r="X8" s="225"/>
      <c r="AG8" t="s">
        <v>133</v>
      </c>
    </row>
    <row r="9" spans="1:60" outlineLevel="1" x14ac:dyDescent="0.25">
      <c r="A9" s="232">
        <v>1</v>
      </c>
      <c r="B9" s="233" t="s">
        <v>49</v>
      </c>
      <c r="C9" s="246" t="s">
        <v>174</v>
      </c>
      <c r="D9" s="234"/>
      <c r="E9" s="235">
        <v>0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159</v>
      </c>
      <c r="T9" s="238" t="s">
        <v>138</v>
      </c>
      <c r="U9" s="223">
        <v>0</v>
      </c>
      <c r="V9" s="223">
        <f>ROUND(E9*U9,2)</f>
        <v>0</v>
      </c>
      <c r="W9" s="223"/>
      <c r="X9" s="223" t="s">
        <v>175</v>
      </c>
      <c r="Y9" s="213"/>
      <c r="Z9" s="213"/>
      <c r="AA9" s="213"/>
      <c r="AB9" s="213"/>
      <c r="AC9" s="213"/>
      <c r="AD9" s="213"/>
      <c r="AE9" s="213"/>
      <c r="AF9" s="213"/>
      <c r="AG9" s="213" t="s">
        <v>176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40.799999999999997" outlineLevel="1" x14ac:dyDescent="0.25">
      <c r="A10" s="220"/>
      <c r="B10" s="221"/>
      <c r="C10" s="258" t="s">
        <v>177</v>
      </c>
      <c r="D10" s="253"/>
      <c r="E10" s="254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178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20"/>
      <c r="B11" s="221"/>
      <c r="C11" s="258" t="s">
        <v>179</v>
      </c>
      <c r="D11" s="253"/>
      <c r="E11" s="254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178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0.399999999999999" outlineLevel="1" x14ac:dyDescent="0.25">
      <c r="A12" s="220"/>
      <c r="B12" s="221"/>
      <c r="C12" s="258" t="s">
        <v>180</v>
      </c>
      <c r="D12" s="253"/>
      <c r="E12" s="254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3"/>
      <c r="Z12" s="213"/>
      <c r="AA12" s="213"/>
      <c r="AB12" s="213"/>
      <c r="AC12" s="213"/>
      <c r="AD12" s="213"/>
      <c r="AE12" s="213"/>
      <c r="AF12" s="213"/>
      <c r="AG12" s="213" t="s">
        <v>178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0.6" outlineLevel="1" x14ac:dyDescent="0.25">
      <c r="A13" s="220"/>
      <c r="B13" s="221"/>
      <c r="C13" s="258" t="s">
        <v>181</v>
      </c>
      <c r="D13" s="253"/>
      <c r="E13" s="254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3"/>
      <c r="Z13" s="213"/>
      <c r="AA13" s="213"/>
      <c r="AB13" s="213"/>
      <c r="AC13" s="213"/>
      <c r="AD13" s="213"/>
      <c r="AE13" s="213"/>
      <c r="AF13" s="213"/>
      <c r="AG13" s="213" t="s">
        <v>178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0.399999999999999" outlineLevel="1" x14ac:dyDescent="0.25">
      <c r="A14" s="220"/>
      <c r="B14" s="221"/>
      <c r="C14" s="258" t="s">
        <v>182</v>
      </c>
      <c r="D14" s="253"/>
      <c r="E14" s="254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178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0.399999999999999" outlineLevel="1" x14ac:dyDescent="0.25">
      <c r="A15" s="220"/>
      <c r="B15" s="221"/>
      <c r="C15" s="258" t="s">
        <v>183</v>
      </c>
      <c r="D15" s="253"/>
      <c r="E15" s="254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3"/>
      <c r="Z15" s="213"/>
      <c r="AA15" s="213"/>
      <c r="AB15" s="213"/>
      <c r="AC15" s="213"/>
      <c r="AD15" s="213"/>
      <c r="AE15" s="213"/>
      <c r="AF15" s="213"/>
      <c r="AG15" s="213" t="s">
        <v>178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30.6" outlineLevel="1" x14ac:dyDescent="0.25">
      <c r="A16" s="220"/>
      <c r="B16" s="221"/>
      <c r="C16" s="258" t="s">
        <v>184</v>
      </c>
      <c r="D16" s="253"/>
      <c r="E16" s="254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3"/>
      <c r="Z16" s="213"/>
      <c r="AA16" s="213"/>
      <c r="AB16" s="213"/>
      <c r="AC16" s="213"/>
      <c r="AD16" s="213"/>
      <c r="AE16" s="213"/>
      <c r="AF16" s="213"/>
      <c r="AG16" s="213" t="s">
        <v>178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0.399999999999999" outlineLevel="1" x14ac:dyDescent="0.25">
      <c r="A17" s="220"/>
      <c r="B17" s="221"/>
      <c r="C17" s="258" t="s">
        <v>185</v>
      </c>
      <c r="D17" s="253"/>
      <c r="E17" s="254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178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0.399999999999999" outlineLevel="1" x14ac:dyDescent="0.25">
      <c r="A18" s="220"/>
      <c r="B18" s="221"/>
      <c r="C18" s="258" t="s">
        <v>186</v>
      </c>
      <c r="D18" s="253"/>
      <c r="E18" s="254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3"/>
      <c r="Z18" s="213"/>
      <c r="AA18" s="213"/>
      <c r="AB18" s="213"/>
      <c r="AC18" s="213"/>
      <c r="AD18" s="213"/>
      <c r="AE18" s="213"/>
      <c r="AF18" s="213"/>
      <c r="AG18" s="213" t="s">
        <v>178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30.6" outlineLevel="1" x14ac:dyDescent="0.25">
      <c r="A19" s="220"/>
      <c r="B19" s="221"/>
      <c r="C19" s="258" t="s">
        <v>187</v>
      </c>
      <c r="D19" s="253"/>
      <c r="E19" s="254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3"/>
      <c r="Z19" s="213"/>
      <c r="AA19" s="213"/>
      <c r="AB19" s="213"/>
      <c r="AC19" s="213"/>
      <c r="AD19" s="213"/>
      <c r="AE19" s="213"/>
      <c r="AF19" s="213"/>
      <c r="AG19" s="213" t="s">
        <v>178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30.6" outlineLevel="1" x14ac:dyDescent="0.25">
      <c r="A20" s="220"/>
      <c r="B20" s="221"/>
      <c r="C20" s="258" t="s">
        <v>188</v>
      </c>
      <c r="D20" s="253"/>
      <c r="E20" s="254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178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20"/>
      <c r="B21" s="221"/>
      <c r="C21" s="258" t="s">
        <v>189</v>
      </c>
      <c r="D21" s="253"/>
      <c r="E21" s="254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178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20"/>
      <c r="B22" s="221"/>
      <c r="C22" s="258" t="s">
        <v>190</v>
      </c>
      <c r="D22" s="253"/>
      <c r="E22" s="254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178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20"/>
      <c r="B23" s="221"/>
      <c r="C23" s="258" t="s">
        <v>191</v>
      </c>
      <c r="D23" s="253"/>
      <c r="E23" s="254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178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20"/>
      <c r="B24" s="221"/>
      <c r="C24" s="258" t="s">
        <v>192</v>
      </c>
      <c r="D24" s="253"/>
      <c r="E24" s="254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178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0.399999999999999" outlineLevel="1" x14ac:dyDescent="0.25">
      <c r="A25" s="220"/>
      <c r="B25" s="221"/>
      <c r="C25" s="258" t="s">
        <v>193</v>
      </c>
      <c r="D25" s="253"/>
      <c r="E25" s="254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178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20"/>
      <c r="B26" s="221"/>
      <c r="C26" s="248"/>
      <c r="D26" s="242"/>
      <c r="E26" s="242"/>
      <c r="F26" s="242"/>
      <c r="G26" s="242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143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x14ac:dyDescent="0.25">
      <c r="A27" s="226" t="s">
        <v>132</v>
      </c>
      <c r="B27" s="227" t="s">
        <v>57</v>
      </c>
      <c r="C27" s="245" t="s">
        <v>58</v>
      </c>
      <c r="D27" s="228"/>
      <c r="E27" s="229"/>
      <c r="F27" s="230"/>
      <c r="G27" s="230">
        <f>SUMIF(AG28:AG64,"&lt;&gt;NOR",G28:G64)</f>
        <v>0</v>
      </c>
      <c r="H27" s="230"/>
      <c r="I27" s="230">
        <f>SUM(I28:I64)</f>
        <v>0</v>
      </c>
      <c r="J27" s="230"/>
      <c r="K27" s="230">
        <f>SUM(K28:K64)</f>
        <v>0</v>
      </c>
      <c r="L27" s="230"/>
      <c r="M27" s="230">
        <f>SUM(M28:M64)</f>
        <v>0</v>
      </c>
      <c r="N27" s="230"/>
      <c r="O27" s="230">
        <f>SUM(O28:O64)</f>
        <v>0</v>
      </c>
      <c r="P27" s="230"/>
      <c r="Q27" s="230">
        <f>SUM(Q28:Q64)</f>
        <v>1.1200000000000001</v>
      </c>
      <c r="R27" s="230"/>
      <c r="S27" s="230"/>
      <c r="T27" s="231"/>
      <c r="U27" s="225"/>
      <c r="V27" s="225">
        <f>SUM(V28:V64)</f>
        <v>17.260000000000002</v>
      </c>
      <c r="W27" s="225"/>
      <c r="X27" s="225"/>
      <c r="AG27" t="s">
        <v>133</v>
      </c>
    </row>
    <row r="28" spans="1:60" ht="20.399999999999999" outlineLevel="1" x14ac:dyDescent="0.25">
      <c r="A28" s="232">
        <v>2</v>
      </c>
      <c r="B28" s="233" t="s">
        <v>194</v>
      </c>
      <c r="C28" s="246" t="s">
        <v>195</v>
      </c>
      <c r="D28" s="234" t="s">
        <v>196</v>
      </c>
      <c r="E28" s="235">
        <v>1.7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7" t="s">
        <v>197</v>
      </c>
      <c r="S28" s="237" t="s">
        <v>137</v>
      </c>
      <c r="T28" s="238" t="s">
        <v>137</v>
      </c>
      <c r="U28" s="223">
        <v>0.14199999999999999</v>
      </c>
      <c r="V28" s="223">
        <f>ROUND(E28*U28,2)</f>
        <v>0.24</v>
      </c>
      <c r="W28" s="223"/>
      <c r="X28" s="223" t="s">
        <v>175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176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20"/>
      <c r="B29" s="221"/>
      <c r="C29" s="259" t="s">
        <v>198</v>
      </c>
      <c r="D29" s="255"/>
      <c r="E29" s="255"/>
      <c r="F29" s="255"/>
      <c r="G29" s="255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199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20"/>
      <c r="B30" s="221"/>
      <c r="C30" s="258" t="s">
        <v>200</v>
      </c>
      <c r="D30" s="253"/>
      <c r="E30" s="254">
        <v>1.7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178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20"/>
      <c r="B31" s="221"/>
      <c r="C31" s="248"/>
      <c r="D31" s="242"/>
      <c r="E31" s="242"/>
      <c r="F31" s="242"/>
      <c r="G31" s="242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143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0.399999999999999" outlineLevel="1" x14ac:dyDescent="0.25">
      <c r="A32" s="232">
        <v>3</v>
      </c>
      <c r="B32" s="233" t="s">
        <v>201</v>
      </c>
      <c r="C32" s="246" t="s">
        <v>202</v>
      </c>
      <c r="D32" s="234" t="s">
        <v>196</v>
      </c>
      <c r="E32" s="235">
        <v>1.7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0.66</v>
      </c>
      <c r="Q32" s="237">
        <f>ROUND(E32*P32,2)</f>
        <v>1.1200000000000001</v>
      </c>
      <c r="R32" s="237" t="s">
        <v>197</v>
      </c>
      <c r="S32" s="237" t="s">
        <v>137</v>
      </c>
      <c r="T32" s="238" t="s">
        <v>137</v>
      </c>
      <c r="U32" s="223">
        <v>1.0529999999999999</v>
      </c>
      <c r="V32" s="223">
        <f>ROUND(E32*U32,2)</f>
        <v>1.79</v>
      </c>
      <c r="W32" s="223"/>
      <c r="X32" s="223" t="s">
        <v>175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176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20"/>
      <c r="B33" s="221"/>
      <c r="C33" s="249"/>
      <c r="D33" s="243"/>
      <c r="E33" s="243"/>
      <c r="F33" s="243"/>
      <c r="G33" s="24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143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5">
      <c r="A34" s="232">
        <v>4</v>
      </c>
      <c r="B34" s="233" t="s">
        <v>203</v>
      </c>
      <c r="C34" s="246" t="s">
        <v>204</v>
      </c>
      <c r="D34" s="234" t="s">
        <v>205</v>
      </c>
      <c r="E34" s="235">
        <v>1.9950000000000001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7">
        <v>0</v>
      </c>
      <c r="O34" s="237">
        <f>ROUND(E34*N34,2)</f>
        <v>0</v>
      </c>
      <c r="P34" s="237">
        <v>0</v>
      </c>
      <c r="Q34" s="237">
        <f>ROUND(E34*P34,2)</f>
        <v>0</v>
      </c>
      <c r="R34" s="237" t="s">
        <v>206</v>
      </c>
      <c r="S34" s="237" t="s">
        <v>137</v>
      </c>
      <c r="T34" s="238" t="s">
        <v>137</v>
      </c>
      <c r="U34" s="223">
        <v>4.66</v>
      </c>
      <c r="V34" s="223">
        <f>ROUND(E34*U34,2)</f>
        <v>9.3000000000000007</v>
      </c>
      <c r="W34" s="223"/>
      <c r="X34" s="223" t="s">
        <v>175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176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5">
      <c r="A35" s="220"/>
      <c r="B35" s="221"/>
      <c r="C35" s="259" t="s">
        <v>207</v>
      </c>
      <c r="D35" s="255"/>
      <c r="E35" s="255"/>
      <c r="F35" s="255"/>
      <c r="G35" s="255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199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20"/>
      <c r="B36" s="221"/>
      <c r="C36" s="258" t="s">
        <v>208</v>
      </c>
      <c r="D36" s="253"/>
      <c r="E36" s="254">
        <v>1.9950000000000001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3"/>
      <c r="Z36" s="213"/>
      <c r="AA36" s="213"/>
      <c r="AB36" s="213"/>
      <c r="AC36" s="213"/>
      <c r="AD36" s="213"/>
      <c r="AE36" s="213"/>
      <c r="AF36" s="213"/>
      <c r="AG36" s="213" t="s">
        <v>178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5">
      <c r="A37" s="220"/>
      <c r="B37" s="221"/>
      <c r="C37" s="248"/>
      <c r="D37" s="242"/>
      <c r="E37" s="242"/>
      <c r="F37" s="242"/>
      <c r="G37" s="242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143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5">
      <c r="A38" s="232">
        <v>5</v>
      </c>
      <c r="B38" s="233" t="s">
        <v>209</v>
      </c>
      <c r="C38" s="246" t="s">
        <v>210</v>
      </c>
      <c r="D38" s="234" t="s">
        <v>205</v>
      </c>
      <c r="E38" s="235">
        <v>1.325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7">
        <v>0</v>
      </c>
      <c r="O38" s="237">
        <f>ROUND(E38*N38,2)</f>
        <v>0</v>
      </c>
      <c r="P38" s="237">
        <v>0</v>
      </c>
      <c r="Q38" s="237">
        <f>ROUND(E38*P38,2)</f>
        <v>0</v>
      </c>
      <c r="R38" s="237" t="s">
        <v>206</v>
      </c>
      <c r="S38" s="237" t="s">
        <v>137</v>
      </c>
      <c r="T38" s="238" t="s">
        <v>137</v>
      </c>
      <c r="U38" s="223">
        <v>0.01</v>
      </c>
      <c r="V38" s="223">
        <f>ROUND(E38*U38,2)</f>
        <v>0.01</v>
      </c>
      <c r="W38" s="223"/>
      <c r="X38" s="223" t="s">
        <v>175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176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20"/>
      <c r="B39" s="221"/>
      <c r="C39" s="259" t="s">
        <v>211</v>
      </c>
      <c r="D39" s="255"/>
      <c r="E39" s="255"/>
      <c r="F39" s="255"/>
      <c r="G39" s="255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3"/>
      <c r="Z39" s="213"/>
      <c r="AA39" s="213"/>
      <c r="AB39" s="213"/>
      <c r="AC39" s="213"/>
      <c r="AD39" s="213"/>
      <c r="AE39" s="213"/>
      <c r="AF39" s="213"/>
      <c r="AG39" s="213" t="s">
        <v>199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5">
      <c r="A40" s="220"/>
      <c r="B40" s="221"/>
      <c r="C40" s="258" t="s">
        <v>212</v>
      </c>
      <c r="D40" s="253"/>
      <c r="E40" s="254">
        <v>1.325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178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20"/>
      <c r="B41" s="221"/>
      <c r="C41" s="248"/>
      <c r="D41" s="242"/>
      <c r="E41" s="242"/>
      <c r="F41" s="242"/>
      <c r="G41" s="242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3"/>
      <c r="Z41" s="213"/>
      <c r="AA41" s="213"/>
      <c r="AB41" s="213"/>
      <c r="AC41" s="213"/>
      <c r="AD41" s="213"/>
      <c r="AE41" s="213"/>
      <c r="AF41" s="213"/>
      <c r="AG41" s="213" t="s">
        <v>143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30.6" outlineLevel="1" x14ac:dyDescent="0.25">
      <c r="A42" s="232">
        <v>6</v>
      </c>
      <c r="B42" s="233" t="s">
        <v>213</v>
      </c>
      <c r="C42" s="246" t="s">
        <v>214</v>
      </c>
      <c r="D42" s="234" t="s">
        <v>205</v>
      </c>
      <c r="E42" s="235">
        <v>13.25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7">
        <v>0</v>
      </c>
      <c r="O42" s="237">
        <f>ROUND(E42*N42,2)</f>
        <v>0</v>
      </c>
      <c r="P42" s="237">
        <v>0</v>
      </c>
      <c r="Q42" s="237">
        <f>ROUND(E42*P42,2)</f>
        <v>0</v>
      </c>
      <c r="R42" s="237" t="s">
        <v>206</v>
      </c>
      <c r="S42" s="237" t="s">
        <v>137</v>
      </c>
      <c r="T42" s="238" t="s">
        <v>137</v>
      </c>
      <c r="U42" s="223">
        <v>0</v>
      </c>
      <c r="V42" s="223">
        <f>ROUND(E42*U42,2)</f>
        <v>0</v>
      </c>
      <c r="W42" s="223"/>
      <c r="X42" s="223" t="s">
        <v>175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176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5">
      <c r="A43" s="220"/>
      <c r="B43" s="221"/>
      <c r="C43" s="259" t="s">
        <v>211</v>
      </c>
      <c r="D43" s="255"/>
      <c r="E43" s="255"/>
      <c r="F43" s="255"/>
      <c r="G43" s="255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199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20"/>
      <c r="B44" s="221"/>
      <c r="C44" s="258" t="s">
        <v>215</v>
      </c>
      <c r="D44" s="253"/>
      <c r="E44" s="254">
        <v>13.25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3"/>
      <c r="Z44" s="213"/>
      <c r="AA44" s="213"/>
      <c r="AB44" s="213"/>
      <c r="AC44" s="213"/>
      <c r="AD44" s="213"/>
      <c r="AE44" s="213"/>
      <c r="AF44" s="213"/>
      <c r="AG44" s="213" t="s">
        <v>178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5">
      <c r="A45" s="220"/>
      <c r="B45" s="221"/>
      <c r="C45" s="248"/>
      <c r="D45" s="242"/>
      <c r="E45" s="242"/>
      <c r="F45" s="242"/>
      <c r="G45" s="242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143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5">
      <c r="A46" s="232">
        <v>7</v>
      </c>
      <c r="B46" s="233" t="s">
        <v>216</v>
      </c>
      <c r="C46" s="246" t="s">
        <v>217</v>
      </c>
      <c r="D46" s="234" t="s">
        <v>205</v>
      </c>
      <c r="E46" s="235">
        <v>1.325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21</v>
      </c>
      <c r="M46" s="237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7" t="s">
        <v>206</v>
      </c>
      <c r="S46" s="237" t="s">
        <v>137</v>
      </c>
      <c r="T46" s="238" t="s">
        <v>137</v>
      </c>
      <c r="U46" s="223">
        <v>0.66800000000000004</v>
      </c>
      <c r="V46" s="223">
        <f>ROUND(E46*U46,2)</f>
        <v>0.89</v>
      </c>
      <c r="W46" s="223"/>
      <c r="X46" s="223" t="s">
        <v>175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176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20"/>
      <c r="B47" s="221"/>
      <c r="C47" s="259" t="s">
        <v>218</v>
      </c>
      <c r="D47" s="255"/>
      <c r="E47" s="255"/>
      <c r="F47" s="255"/>
      <c r="G47" s="255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199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5">
      <c r="A48" s="220"/>
      <c r="B48" s="221"/>
      <c r="C48" s="248"/>
      <c r="D48" s="242"/>
      <c r="E48" s="242"/>
      <c r="F48" s="242"/>
      <c r="G48" s="242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3"/>
      <c r="Z48" s="213"/>
      <c r="AA48" s="213"/>
      <c r="AB48" s="213"/>
      <c r="AC48" s="213"/>
      <c r="AD48" s="213"/>
      <c r="AE48" s="213"/>
      <c r="AF48" s="213"/>
      <c r="AG48" s="213" t="s">
        <v>143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0.399999999999999" outlineLevel="1" x14ac:dyDescent="0.25">
      <c r="A49" s="232">
        <v>8</v>
      </c>
      <c r="B49" s="233" t="s">
        <v>219</v>
      </c>
      <c r="C49" s="246" t="s">
        <v>220</v>
      </c>
      <c r="D49" s="234" t="s">
        <v>205</v>
      </c>
      <c r="E49" s="235">
        <v>5.3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7" t="s">
        <v>206</v>
      </c>
      <c r="S49" s="237" t="s">
        <v>137</v>
      </c>
      <c r="T49" s="238" t="s">
        <v>137</v>
      </c>
      <c r="U49" s="223">
        <v>0.59099999999999997</v>
      </c>
      <c r="V49" s="223">
        <f>ROUND(E49*U49,2)</f>
        <v>3.13</v>
      </c>
      <c r="W49" s="223"/>
      <c r="X49" s="223" t="s">
        <v>175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176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5">
      <c r="A50" s="220"/>
      <c r="B50" s="221"/>
      <c r="C50" s="259" t="s">
        <v>218</v>
      </c>
      <c r="D50" s="255"/>
      <c r="E50" s="255"/>
      <c r="F50" s="255"/>
      <c r="G50" s="255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199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5">
      <c r="A51" s="220"/>
      <c r="B51" s="221"/>
      <c r="C51" s="258" t="s">
        <v>221</v>
      </c>
      <c r="D51" s="253"/>
      <c r="E51" s="254">
        <v>5.3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178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20"/>
      <c r="B52" s="221"/>
      <c r="C52" s="248"/>
      <c r="D52" s="242"/>
      <c r="E52" s="242"/>
      <c r="F52" s="242"/>
      <c r="G52" s="242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3"/>
      <c r="Z52" s="213"/>
      <c r="AA52" s="213"/>
      <c r="AB52" s="213"/>
      <c r="AC52" s="213"/>
      <c r="AD52" s="213"/>
      <c r="AE52" s="213"/>
      <c r="AF52" s="213"/>
      <c r="AG52" s="213" t="s">
        <v>143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0.399999999999999" outlineLevel="1" x14ac:dyDescent="0.25">
      <c r="A53" s="232">
        <v>9</v>
      </c>
      <c r="B53" s="233" t="s">
        <v>222</v>
      </c>
      <c r="C53" s="246" t="s">
        <v>223</v>
      </c>
      <c r="D53" s="234" t="s">
        <v>205</v>
      </c>
      <c r="E53" s="235">
        <v>1.325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7">
        <v>0</v>
      </c>
      <c r="O53" s="237">
        <f>ROUND(E53*N53,2)</f>
        <v>0</v>
      </c>
      <c r="P53" s="237">
        <v>0</v>
      </c>
      <c r="Q53" s="237">
        <f>ROUND(E53*P53,2)</f>
        <v>0</v>
      </c>
      <c r="R53" s="237" t="s">
        <v>206</v>
      </c>
      <c r="S53" s="237" t="s">
        <v>137</v>
      </c>
      <c r="T53" s="238" t="s">
        <v>137</v>
      </c>
      <c r="U53" s="223">
        <v>0.65200000000000002</v>
      </c>
      <c r="V53" s="223">
        <f>ROUND(E53*U53,2)</f>
        <v>0.86</v>
      </c>
      <c r="W53" s="223"/>
      <c r="X53" s="223" t="s">
        <v>175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176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5">
      <c r="A54" s="220"/>
      <c r="B54" s="221"/>
      <c r="C54" s="249"/>
      <c r="D54" s="243"/>
      <c r="E54" s="243"/>
      <c r="F54" s="243"/>
      <c r="G54" s="24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3"/>
      <c r="Z54" s="213"/>
      <c r="AA54" s="213"/>
      <c r="AB54" s="213"/>
      <c r="AC54" s="213"/>
      <c r="AD54" s="213"/>
      <c r="AE54" s="213"/>
      <c r="AF54" s="213"/>
      <c r="AG54" s="213" t="s">
        <v>143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0.399999999999999" outlineLevel="1" x14ac:dyDescent="0.25">
      <c r="A55" s="232">
        <v>10</v>
      </c>
      <c r="B55" s="233" t="s">
        <v>224</v>
      </c>
      <c r="C55" s="246" t="s">
        <v>225</v>
      </c>
      <c r="D55" s="234" t="s">
        <v>205</v>
      </c>
      <c r="E55" s="235">
        <v>0.67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21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 t="s">
        <v>206</v>
      </c>
      <c r="S55" s="237" t="s">
        <v>137</v>
      </c>
      <c r="T55" s="238" t="s">
        <v>137</v>
      </c>
      <c r="U55" s="223">
        <v>1.1499999999999999</v>
      </c>
      <c r="V55" s="223">
        <f>ROUND(E55*U55,2)</f>
        <v>0.77</v>
      </c>
      <c r="W55" s="223"/>
      <c r="X55" s="223" t="s">
        <v>175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176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5">
      <c r="A56" s="220"/>
      <c r="B56" s="221"/>
      <c r="C56" s="259" t="s">
        <v>226</v>
      </c>
      <c r="D56" s="255"/>
      <c r="E56" s="255"/>
      <c r="F56" s="255"/>
      <c r="G56" s="255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3"/>
      <c r="Z56" s="213"/>
      <c r="AA56" s="213"/>
      <c r="AB56" s="213"/>
      <c r="AC56" s="213"/>
      <c r="AD56" s="213"/>
      <c r="AE56" s="213"/>
      <c r="AF56" s="213"/>
      <c r="AG56" s="213" t="s">
        <v>199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5">
      <c r="A57" s="220"/>
      <c r="B57" s="221"/>
      <c r="C57" s="258" t="s">
        <v>227</v>
      </c>
      <c r="D57" s="253"/>
      <c r="E57" s="254">
        <v>0.67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3"/>
      <c r="Z57" s="213"/>
      <c r="AA57" s="213"/>
      <c r="AB57" s="213"/>
      <c r="AC57" s="213"/>
      <c r="AD57" s="213"/>
      <c r="AE57" s="213"/>
      <c r="AF57" s="213"/>
      <c r="AG57" s="213" t="s">
        <v>178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5">
      <c r="A58" s="220"/>
      <c r="B58" s="221"/>
      <c r="C58" s="248"/>
      <c r="D58" s="242"/>
      <c r="E58" s="242"/>
      <c r="F58" s="242"/>
      <c r="G58" s="242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3"/>
      <c r="Z58" s="213"/>
      <c r="AA58" s="213"/>
      <c r="AB58" s="213"/>
      <c r="AC58" s="213"/>
      <c r="AD58" s="213"/>
      <c r="AE58" s="213"/>
      <c r="AF58" s="213"/>
      <c r="AG58" s="213" t="s">
        <v>143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5">
      <c r="A59" s="232">
        <v>11</v>
      </c>
      <c r="B59" s="233" t="s">
        <v>228</v>
      </c>
      <c r="C59" s="246" t="s">
        <v>229</v>
      </c>
      <c r="D59" s="234" t="s">
        <v>196</v>
      </c>
      <c r="E59" s="235">
        <v>2.85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7" t="s">
        <v>206</v>
      </c>
      <c r="S59" s="237" t="s">
        <v>137</v>
      </c>
      <c r="T59" s="238" t="s">
        <v>137</v>
      </c>
      <c r="U59" s="223">
        <v>9.6000000000000002E-2</v>
      </c>
      <c r="V59" s="223">
        <f>ROUND(E59*U59,2)</f>
        <v>0.27</v>
      </c>
      <c r="W59" s="223"/>
      <c r="X59" s="223" t="s">
        <v>175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176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20"/>
      <c r="B60" s="221"/>
      <c r="C60" s="259" t="s">
        <v>230</v>
      </c>
      <c r="D60" s="255"/>
      <c r="E60" s="255"/>
      <c r="F60" s="255"/>
      <c r="G60" s="255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3"/>
      <c r="Z60" s="213"/>
      <c r="AA60" s="213"/>
      <c r="AB60" s="213"/>
      <c r="AC60" s="213"/>
      <c r="AD60" s="213"/>
      <c r="AE60" s="213"/>
      <c r="AF60" s="213"/>
      <c r="AG60" s="213" t="s">
        <v>199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20"/>
      <c r="B61" s="221"/>
      <c r="C61" s="258" t="s">
        <v>231</v>
      </c>
      <c r="D61" s="253"/>
      <c r="E61" s="254">
        <v>2.85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3"/>
      <c r="Z61" s="213"/>
      <c r="AA61" s="213"/>
      <c r="AB61" s="213"/>
      <c r="AC61" s="213"/>
      <c r="AD61" s="213"/>
      <c r="AE61" s="213"/>
      <c r="AF61" s="213"/>
      <c r="AG61" s="213" t="s">
        <v>178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20"/>
      <c r="B62" s="221"/>
      <c r="C62" s="248"/>
      <c r="D62" s="242"/>
      <c r="E62" s="242"/>
      <c r="F62" s="242"/>
      <c r="G62" s="242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143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32">
        <v>12</v>
      </c>
      <c r="B63" s="233" t="s">
        <v>232</v>
      </c>
      <c r="C63" s="246" t="s">
        <v>233</v>
      </c>
      <c r="D63" s="234" t="s">
        <v>205</v>
      </c>
      <c r="E63" s="235">
        <v>1.325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7" t="s">
        <v>206</v>
      </c>
      <c r="S63" s="237" t="s">
        <v>137</v>
      </c>
      <c r="T63" s="238" t="s">
        <v>137</v>
      </c>
      <c r="U63" s="223">
        <v>0</v>
      </c>
      <c r="V63" s="223">
        <f>ROUND(E63*U63,2)</f>
        <v>0</v>
      </c>
      <c r="W63" s="223"/>
      <c r="X63" s="223" t="s">
        <v>175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176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20"/>
      <c r="B64" s="221"/>
      <c r="C64" s="249"/>
      <c r="D64" s="243"/>
      <c r="E64" s="243"/>
      <c r="F64" s="243"/>
      <c r="G64" s="24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143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5">
      <c r="A65" s="226" t="s">
        <v>132</v>
      </c>
      <c r="B65" s="227" t="s">
        <v>59</v>
      </c>
      <c r="C65" s="245" t="s">
        <v>60</v>
      </c>
      <c r="D65" s="228"/>
      <c r="E65" s="229"/>
      <c r="F65" s="230"/>
      <c r="G65" s="230">
        <f>SUMIF(AG66:AG88,"&lt;&gt;NOR",G66:G88)</f>
        <v>0</v>
      </c>
      <c r="H65" s="230"/>
      <c r="I65" s="230">
        <f>SUM(I66:I88)</f>
        <v>0</v>
      </c>
      <c r="J65" s="230"/>
      <c r="K65" s="230">
        <f>SUM(K66:K88)</f>
        <v>0</v>
      </c>
      <c r="L65" s="230"/>
      <c r="M65" s="230">
        <f>SUM(M66:M88)</f>
        <v>0</v>
      </c>
      <c r="N65" s="230"/>
      <c r="O65" s="230">
        <f>SUM(O66:O88)</f>
        <v>16.91</v>
      </c>
      <c r="P65" s="230"/>
      <c r="Q65" s="230">
        <f>SUM(Q66:Q88)</f>
        <v>0</v>
      </c>
      <c r="R65" s="230"/>
      <c r="S65" s="230"/>
      <c r="T65" s="231"/>
      <c r="U65" s="225"/>
      <c r="V65" s="225">
        <f>SUM(V66:V88)</f>
        <v>36.569999999999993</v>
      </c>
      <c r="W65" s="225"/>
      <c r="X65" s="225"/>
      <c r="AG65" t="s">
        <v>133</v>
      </c>
    </row>
    <row r="66" spans="1:60" outlineLevel="1" x14ac:dyDescent="0.25">
      <c r="A66" s="232">
        <v>13</v>
      </c>
      <c r="B66" s="233" t="s">
        <v>234</v>
      </c>
      <c r="C66" s="246" t="s">
        <v>235</v>
      </c>
      <c r="D66" s="234" t="s">
        <v>196</v>
      </c>
      <c r="E66" s="235">
        <v>17.100000000000001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7">
        <v>0.74</v>
      </c>
      <c r="O66" s="237">
        <f>ROUND(E66*N66,2)</f>
        <v>12.65</v>
      </c>
      <c r="P66" s="237">
        <v>0</v>
      </c>
      <c r="Q66" s="237">
        <f>ROUND(E66*P66,2)</f>
        <v>0</v>
      </c>
      <c r="R66" s="237" t="s">
        <v>236</v>
      </c>
      <c r="S66" s="237" t="s">
        <v>137</v>
      </c>
      <c r="T66" s="238" t="s">
        <v>137</v>
      </c>
      <c r="U66" s="223">
        <v>1.1000000000000001</v>
      </c>
      <c r="V66" s="223">
        <f>ROUND(E66*U66,2)</f>
        <v>18.809999999999999</v>
      </c>
      <c r="W66" s="223"/>
      <c r="X66" s="223" t="s">
        <v>175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176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5">
      <c r="A67" s="220"/>
      <c r="B67" s="221"/>
      <c r="C67" s="259" t="s">
        <v>237</v>
      </c>
      <c r="D67" s="255"/>
      <c r="E67" s="255"/>
      <c r="F67" s="255"/>
      <c r="G67" s="255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199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5">
      <c r="A68" s="220"/>
      <c r="B68" s="221"/>
      <c r="C68" s="258" t="s">
        <v>238</v>
      </c>
      <c r="D68" s="253"/>
      <c r="E68" s="254">
        <v>17.100000000000001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3"/>
      <c r="Z68" s="213"/>
      <c r="AA68" s="213"/>
      <c r="AB68" s="213"/>
      <c r="AC68" s="213"/>
      <c r="AD68" s="213"/>
      <c r="AE68" s="213"/>
      <c r="AF68" s="213"/>
      <c r="AG68" s="213" t="s">
        <v>178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5">
      <c r="A69" s="220"/>
      <c r="B69" s="221"/>
      <c r="C69" s="248"/>
      <c r="D69" s="242"/>
      <c r="E69" s="242"/>
      <c r="F69" s="242"/>
      <c r="G69" s="242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3"/>
      <c r="Z69" s="213"/>
      <c r="AA69" s="213"/>
      <c r="AB69" s="213"/>
      <c r="AC69" s="213"/>
      <c r="AD69" s="213"/>
      <c r="AE69" s="213"/>
      <c r="AF69" s="213"/>
      <c r="AG69" s="213" t="s">
        <v>143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32">
        <v>14</v>
      </c>
      <c r="B70" s="233" t="s">
        <v>239</v>
      </c>
      <c r="C70" s="246" t="s">
        <v>240</v>
      </c>
      <c r="D70" s="234" t="s">
        <v>205</v>
      </c>
      <c r="E70" s="235">
        <v>1.425</v>
      </c>
      <c r="F70" s="236"/>
      <c r="G70" s="237">
        <f>ROUND(E70*F70,2)</f>
        <v>0</v>
      </c>
      <c r="H70" s="236"/>
      <c r="I70" s="237">
        <f>ROUND(E70*H70,2)</f>
        <v>0</v>
      </c>
      <c r="J70" s="236"/>
      <c r="K70" s="237">
        <f>ROUND(E70*J70,2)</f>
        <v>0</v>
      </c>
      <c r="L70" s="237">
        <v>21</v>
      </c>
      <c r="M70" s="237">
        <f>G70*(1+L70/100)</f>
        <v>0</v>
      </c>
      <c r="N70" s="237">
        <v>2.5249999999999999</v>
      </c>
      <c r="O70" s="237">
        <f>ROUND(E70*N70,2)</f>
        <v>3.6</v>
      </c>
      <c r="P70" s="237">
        <v>0</v>
      </c>
      <c r="Q70" s="237">
        <f>ROUND(E70*P70,2)</f>
        <v>0</v>
      </c>
      <c r="R70" s="237" t="s">
        <v>236</v>
      </c>
      <c r="S70" s="237" t="s">
        <v>137</v>
      </c>
      <c r="T70" s="238" t="s">
        <v>137</v>
      </c>
      <c r="U70" s="223">
        <v>0.47699999999999998</v>
      </c>
      <c r="V70" s="223">
        <f>ROUND(E70*U70,2)</f>
        <v>0.68</v>
      </c>
      <c r="W70" s="223"/>
      <c r="X70" s="223" t="s">
        <v>175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176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20"/>
      <c r="B71" s="221"/>
      <c r="C71" s="247" t="s">
        <v>241</v>
      </c>
      <c r="D71" s="240"/>
      <c r="E71" s="240"/>
      <c r="F71" s="240"/>
      <c r="G71" s="240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142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20"/>
      <c r="B72" s="221"/>
      <c r="C72" s="258" t="s">
        <v>242</v>
      </c>
      <c r="D72" s="253"/>
      <c r="E72" s="254">
        <v>1.425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178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20"/>
      <c r="B73" s="221"/>
      <c r="C73" s="248"/>
      <c r="D73" s="242"/>
      <c r="E73" s="242"/>
      <c r="F73" s="242"/>
      <c r="G73" s="242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3"/>
      <c r="Z73" s="213"/>
      <c r="AA73" s="213"/>
      <c r="AB73" s="213"/>
      <c r="AC73" s="213"/>
      <c r="AD73" s="213"/>
      <c r="AE73" s="213"/>
      <c r="AF73" s="213"/>
      <c r="AG73" s="213" t="s">
        <v>143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32">
        <v>15</v>
      </c>
      <c r="B74" s="233" t="s">
        <v>243</v>
      </c>
      <c r="C74" s="246" t="s">
        <v>244</v>
      </c>
      <c r="D74" s="234" t="s">
        <v>196</v>
      </c>
      <c r="E74" s="235">
        <v>5.7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3.916E-2</v>
      </c>
      <c r="O74" s="237">
        <f>ROUND(E74*N74,2)</f>
        <v>0.22</v>
      </c>
      <c r="P74" s="237">
        <v>0</v>
      </c>
      <c r="Q74" s="237">
        <f>ROUND(E74*P74,2)</f>
        <v>0</v>
      </c>
      <c r="R74" s="237" t="s">
        <v>236</v>
      </c>
      <c r="S74" s="237" t="s">
        <v>137</v>
      </c>
      <c r="T74" s="238" t="s">
        <v>137</v>
      </c>
      <c r="U74" s="223">
        <v>1.05</v>
      </c>
      <c r="V74" s="223">
        <f>ROUND(E74*U74,2)</f>
        <v>5.99</v>
      </c>
      <c r="W74" s="223"/>
      <c r="X74" s="223" t="s">
        <v>175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176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1" outlineLevel="1" x14ac:dyDescent="0.25">
      <c r="A75" s="220"/>
      <c r="B75" s="221"/>
      <c r="C75" s="259" t="s">
        <v>245</v>
      </c>
      <c r="D75" s="255"/>
      <c r="E75" s="255"/>
      <c r="F75" s="255"/>
      <c r="G75" s="255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199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39" t="str">
        <f>C75</f>
        <v>svislé nebo šikmé (odkloněné), půdorysně přímé nebo zalomené, stěn základových pasů ve volných nebo zapažených jámách, rýhách, šachtách, včetně případných vzpěr,</v>
      </c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20"/>
      <c r="B76" s="221"/>
      <c r="C76" s="258" t="s">
        <v>246</v>
      </c>
      <c r="D76" s="253"/>
      <c r="E76" s="254">
        <v>5.7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178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20"/>
      <c r="B77" s="221"/>
      <c r="C77" s="248"/>
      <c r="D77" s="242"/>
      <c r="E77" s="242"/>
      <c r="F77" s="242"/>
      <c r="G77" s="242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143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5">
      <c r="A78" s="232">
        <v>16</v>
      </c>
      <c r="B78" s="233" t="s">
        <v>247</v>
      </c>
      <c r="C78" s="246" t="s">
        <v>248</v>
      </c>
      <c r="D78" s="234" t="s">
        <v>196</v>
      </c>
      <c r="E78" s="235">
        <v>5.7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7" t="s">
        <v>236</v>
      </c>
      <c r="S78" s="237" t="s">
        <v>137</v>
      </c>
      <c r="T78" s="238" t="s">
        <v>137</v>
      </c>
      <c r="U78" s="223">
        <v>0.32</v>
      </c>
      <c r="V78" s="223">
        <f>ROUND(E78*U78,2)</f>
        <v>1.82</v>
      </c>
      <c r="W78" s="223"/>
      <c r="X78" s="223" t="s">
        <v>175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176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1" outlineLevel="1" x14ac:dyDescent="0.25">
      <c r="A79" s="220"/>
      <c r="B79" s="221"/>
      <c r="C79" s="259" t="s">
        <v>245</v>
      </c>
      <c r="D79" s="255"/>
      <c r="E79" s="255"/>
      <c r="F79" s="255"/>
      <c r="G79" s="255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3"/>
      <c r="Z79" s="213"/>
      <c r="AA79" s="213"/>
      <c r="AB79" s="213"/>
      <c r="AC79" s="213"/>
      <c r="AD79" s="213"/>
      <c r="AE79" s="213"/>
      <c r="AF79" s="213"/>
      <c r="AG79" s="213" t="s">
        <v>199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39" t="str">
        <f>C79</f>
        <v>svislé nebo šikmé (odkloněné), půdorysně přímé nebo zalomené, stěn základových pasů ve volných nebo zapažených jámách, rýhách, šachtách, včetně případných vzpěr,</v>
      </c>
      <c r="BB79" s="213"/>
      <c r="BC79" s="213"/>
      <c r="BD79" s="213"/>
      <c r="BE79" s="213"/>
      <c r="BF79" s="213"/>
      <c r="BG79" s="213"/>
      <c r="BH79" s="213"/>
    </row>
    <row r="80" spans="1:60" outlineLevel="1" x14ac:dyDescent="0.25">
      <c r="A80" s="220"/>
      <c r="B80" s="221"/>
      <c r="C80" s="260" t="s">
        <v>249</v>
      </c>
      <c r="D80" s="256"/>
      <c r="E80" s="256"/>
      <c r="F80" s="256"/>
      <c r="G80" s="256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3"/>
      <c r="Z80" s="213"/>
      <c r="AA80" s="213"/>
      <c r="AB80" s="213"/>
      <c r="AC80" s="213"/>
      <c r="AD80" s="213"/>
      <c r="AE80" s="213"/>
      <c r="AF80" s="213"/>
      <c r="AG80" s="213" t="s">
        <v>142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5">
      <c r="A81" s="220"/>
      <c r="B81" s="221"/>
      <c r="C81" s="248"/>
      <c r="D81" s="242"/>
      <c r="E81" s="242"/>
      <c r="F81" s="242"/>
      <c r="G81" s="242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143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5">
      <c r="A82" s="232">
        <v>17</v>
      </c>
      <c r="B82" s="233" t="s">
        <v>250</v>
      </c>
      <c r="C82" s="246" t="s">
        <v>251</v>
      </c>
      <c r="D82" s="234" t="s">
        <v>252</v>
      </c>
      <c r="E82" s="235">
        <v>0.21375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7">
        <v>1.0554399999999999</v>
      </c>
      <c r="O82" s="237">
        <f>ROUND(E82*N82,2)</f>
        <v>0.23</v>
      </c>
      <c r="P82" s="237">
        <v>0</v>
      </c>
      <c r="Q82" s="237">
        <f>ROUND(E82*P82,2)</f>
        <v>0</v>
      </c>
      <c r="R82" s="237" t="s">
        <v>236</v>
      </c>
      <c r="S82" s="237" t="s">
        <v>137</v>
      </c>
      <c r="T82" s="238" t="s">
        <v>137</v>
      </c>
      <c r="U82" s="223">
        <v>15.231</v>
      </c>
      <c r="V82" s="223">
        <f>ROUND(E82*U82,2)</f>
        <v>3.26</v>
      </c>
      <c r="W82" s="223"/>
      <c r="X82" s="223" t="s">
        <v>175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176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5">
      <c r="A83" s="220"/>
      <c r="B83" s="221"/>
      <c r="C83" s="258" t="s">
        <v>253</v>
      </c>
      <c r="D83" s="253"/>
      <c r="E83" s="254">
        <v>0.21375</v>
      </c>
      <c r="F83" s="223"/>
      <c r="G83" s="223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3"/>
      <c r="Z83" s="213"/>
      <c r="AA83" s="213"/>
      <c r="AB83" s="213"/>
      <c r="AC83" s="213"/>
      <c r="AD83" s="213"/>
      <c r="AE83" s="213"/>
      <c r="AF83" s="213"/>
      <c r="AG83" s="213" t="s">
        <v>178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5">
      <c r="A84" s="220"/>
      <c r="B84" s="221"/>
      <c r="C84" s="248"/>
      <c r="D84" s="242"/>
      <c r="E84" s="242"/>
      <c r="F84" s="242"/>
      <c r="G84" s="242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3"/>
      <c r="Z84" s="213"/>
      <c r="AA84" s="213"/>
      <c r="AB84" s="213"/>
      <c r="AC84" s="213"/>
      <c r="AD84" s="213"/>
      <c r="AE84" s="213"/>
      <c r="AF84" s="213"/>
      <c r="AG84" s="213" t="s">
        <v>143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32">
        <v>18</v>
      </c>
      <c r="B85" s="233" t="s">
        <v>254</v>
      </c>
      <c r="C85" s="246" t="s">
        <v>255</v>
      </c>
      <c r="D85" s="234" t="s">
        <v>252</v>
      </c>
      <c r="E85" s="235">
        <v>0.20519999999999999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7">
        <v>1.0210999999999999</v>
      </c>
      <c r="O85" s="237">
        <f>ROUND(E85*N85,2)</f>
        <v>0.21</v>
      </c>
      <c r="P85" s="237">
        <v>0</v>
      </c>
      <c r="Q85" s="237">
        <f>ROUND(E85*P85,2)</f>
        <v>0</v>
      </c>
      <c r="R85" s="237" t="s">
        <v>236</v>
      </c>
      <c r="S85" s="237" t="s">
        <v>137</v>
      </c>
      <c r="T85" s="238" t="s">
        <v>137</v>
      </c>
      <c r="U85" s="223">
        <v>29.292000000000002</v>
      </c>
      <c r="V85" s="223">
        <f>ROUND(E85*U85,2)</f>
        <v>6.01</v>
      </c>
      <c r="W85" s="223"/>
      <c r="X85" s="223" t="s">
        <v>175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176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20"/>
      <c r="B86" s="221"/>
      <c r="C86" s="259" t="s">
        <v>256</v>
      </c>
      <c r="D86" s="255"/>
      <c r="E86" s="255"/>
      <c r="F86" s="255"/>
      <c r="G86" s="255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3"/>
      <c r="Z86" s="213"/>
      <c r="AA86" s="213"/>
      <c r="AB86" s="213"/>
      <c r="AC86" s="213"/>
      <c r="AD86" s="213"/>
      <c r="AE86" s="213"/>
      <c r="AF86" s="213"/>
      <c r="AG86" s="213" t="s">
        <v>199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5">
      <c r="A87" s="220"/>
      <c r="B87" s="221"/>
      <c r="C87" s="258" t="s">
        <v>257</v>
      </c>
      <c r="D87" s="253"/>
      <c r="E87" s="254">
        <v>0.20519999999999999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3"/>
      <c r="Z87" s="213"/>
      <c r="AA87" s="213"/>
      <c r="AB87" s="213"/>
      <c r="AC87" s="213"/>
      <c r="AD87" s="213"/>
      <c r="AE87" s="213"/>
      <c r="AF87" s="213"/>
      <c r="AG87" s="213" t="s">
        <v>178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5">
      <c r="A88" s="220"/>
      <c r="B88" s="221"/>
      <c r="C88" s="248"/>
      <c r="D88" s="242"/>
      <c r="E88" s="242"/>
      <c r="F88" s="242"/>
      <c r="G88" s="242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3"/>
      <c r="Z88" s="213"/>
      <c r="AA88" s="213"/>
      <c r="AB88" s="213"/>
      <c r="AC88" s="213"/>
      <c r="AD88" s="213"/>
      <c r="AE88" s="213"/>
      <c r="AF88" s="213"/>
      <c r="AG88" s="213" t="s">
        <v>143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x14ac:dyDescent="0.25">
      <c r="A89" s="226" t="s">
        <v>132</v>
      </c>
      <c r="B89" s="227" t="s">
        <v>61</v>
      </c>
      <c r="C89" s="245" t="s">
        <v>62</v>
      </c>
      <c r="D89" s="228"/>
      <c r="E89" s="229"/>
      <c r="F89" s="230"/>
      <c r="G89" s="230">
        <f>SUMIF(AG90:AG117,"&lt;&gt;NOR",G90:G117)</f>
        <v>0</v>
      </c>
      <c r="H89" s="230"/>
      <c r="I89" s="230">
        <f>SUM(I90:I117)</f>
        <v>0</v>
      </c>
      <c r="J89" s="230"/>
      <c r="K89" s="230">
        <f>SUM(K90:K117)</f>
        <v>0</v>
      </c>
      <c r="L89" s="230"/>
      <c r="M89" s="230">
        <f>SUM(M90:M117)</f>
        <v>0</v>
      </c>
      <c r="N89" s="230"/>
      <c r="O89" s="230">
        <f>SUM(O90:O117)</f>
        <v>11.68</v>
      </c>
      <c r="P89" s="230"/>
      <c r="Q89" s="230">
        <f>SUM(Q90:Q117)</f>
        <v>0</v>
      </c>
      <c r="R89" s="230"/>
      <c r="S89" s="230"/>
      <c r="T89" s="231"/>
      <c r="U89" s="225"/>
      <c r="V89" s="225">
        <f>SUM(V90:V117)</f>
        <v>32.970000000000006</v>
      </c>
      <c r="W89" s="225"/>
      <c r="X89" s="225"/>
      <c r="AG89" t="s">
        <v>133</v>
      </c>
    </row>
    <row r="90" spans="1:60" ht="20.399999999999999" outlineLevel="1" x14ac:dyDescent="0.25">
      <c r="A90" s="232">
        <v>19</v>
      </c>
      <c r="B90" s="233" t="s">
        <v>258</v>
      </c>
      <c r="C90" s="246" t="s">
        <v>259</v>
      </c>
      <c r="D90" s="234" t="s">
        <v>205</v>
      </c>
      <c r="E90" s="235">
        <v>5.4847999999999999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1.79484</v>
      </c>
      <c r="O90" s="237">
        <f>ROUND(E90*N90,2)</f>
        <v>9.84</v>
      </c>
      <c r="P90" s="237">
        <v>0</v>
      </c>
      <c r="Q90" s="237">
        <f>ROUND(E90*P90,2)</f>
        <v>0</v>
      </c>
      <c r="R90" s="237" t="s">
        <v>236</v>
      </c>
      <c r="S90" s="237" t="s">
        <v>137</v>
      </c>
      <c r="T90" s="238" t="s">
        <v>137</v>
      </c>
      <c r="U90" s="223">
        <v>3.77</v>
      </c>
      <c r="V90" s="223">
        <f>ROUND(E90*U90,2)</f>
        <v>20.68</v>
      </c>
      <c r="W90" s="223"/>
      <c r="X90" s="223" t="s">
        <v>175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176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5">
      <c r="A91" s="220"/>
      <c r="B91" s="221"/>
      <c r="C91" s="247" t="s">
        <v>260</v>
      </c>
      <c r="D91" s="240"/>
      <c r="E91" s="240"/>
      <c r="F91" s="240"/>
      <c r="G91" s="240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3"/>
      <c r="Z91" s="213"/>
      <c r="AA91" s="213"/>
      <c r="AB91" s="213"/>
      <c r="AC91" s="213"/>
      <c r="AD91" s="213"/>
      <c r="AE91" s="213"/>
      <c r="AF91" s="213"/>
      <c r="AG91" s="213" t="s">
        <v>142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5">
      <c r="A92" s="220"/>
      <c r="B92" s="221"/>
      <c r="C92" s="258" t="s">
        <v>261</v>
      </c>
      <c r="D92" s="253"/>
      <c r="E92" s="254">
        <v>1.1754599999999999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3"/>
      <c r="Z92" s="213"/>
      <c r="AA92" s="213"/>
      <c r="AB92" s="213"/>
      <c r="AC92" s="213"/>
      <c r="AD92" s="213"/>
      <c r="AE92" s="213"/>
      <c r="AF92" s="213"/>
      <c r="AG92" s="213" t="s">
        <v>178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20"/>
      <c r="B93" s="221"/>
      <c r="C93" s="258" t="s">
        <v>262</v>
      </c>
      <c r="D93" s="253"/>
      <c r="E93" s="254">
        <v>1.0686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3"/>
      <c r="Z93" s="213"/>
      <c r="AA93" s="213"/>
      <c r="AB93" s="213"/>
      <c r="AC93" s="213"/>
      <c r="AD93" s="213"/>
      <c r="AE93" s="213"/>
      <c r="AF93" s="213"/>
      <c r="AG93" s="213" t="s">
        <v>178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5">
      <c r="A94" s="220"/>
      <c r="B94" s="221"/>
      <c r="C94" s="258" t="s">
        <v>263</v>
      </c>
      <c r="D94" s="253"/>
      <c r="E94" s="254">
        <v>1.0686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3"/>
      <c r="Z94" s="213"/>
      <c r="AA94" s="213"/>
      <c r="AB94" s="213"/>
      <c r="AC94" s="213"/>
      <c r="AD94" s="213"/>
      <c r="AE94" s="213"/>
      <c r="AF94" s="213"/>
      <c r="AG94" s="213" t="s">
        <v>178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20"/>
      <c r="B95" s="221"/>
      <c r="C95" s="258" t="s">
        <v>264</v>
      </c>
      <c r="D95" s="253"/>
      <c r="E95" s="254">
        <v>1.0686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3"/>
      <c r="Z95" s="213"/>
      <c r="AA95" s="213"/>
      <c r="AB95" s="213"/>
      <c r="AC95" s="213"/>
      <c r="AD95" s="213"/>
      <c r="AE95" s="213"/>
      <c r="AF95" s="213"/>
      <c r="AG95" s="213" t="s">
        <v>178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20"/>
      <c r="B96" s="221"/>
      <c r="C96" s="258" t="s">
        <v>265</v>
      </c>
      <c r="D96" s="253"/>
      <c r="E96" s="254">
        <v>1.10354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3"/>
      <c r="Z96" s="213"/>
      <c r="AA96" s="213"/>
      <c r="AB96" s="213"/>
      <c r="AC96" s="213"/>
      <c r="AD96" s="213"/>
      <c r="AE96" s="213"/>
      <c r="AF96" s="213"/>
      <c r="AG96" s="213" t="s">
        <v>178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20"/>
      <c r="B97" s="221"/>
      <c r="C97" s="248"/>
      <c r="D97" s="242"/>
      <c r="E97" s="242"/>
      <c r="F97" s="242"/>
      <c r="G97" s="242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3"/>
      <c r="Z97" s="213"/>
      <c r="AA97" s="213"/>
      <c r="AB97" s="213"/>
      <c r="AC97" s="213"/>
      <c r="AD97" s="213"/>
      <c r="AE97" s="213"/>
      <c r="AF97" s="213"/>
      <c r="AG97" s="213" t="s">
        <v>143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32">
        <v>20</v>
      </c>
      <c r="B98" s="233" t="s">
        <v>266</v>
      </c>
      <c r="C98" s="246" t="s">
        <v>267</v>
      </c>
      <c r="D98" s="234" t="s">
        <v>268</v>
      </c>
      <c r="E98" s="235">
        <v>18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8.3229999999999998E-2</v>
      </c>
      <c r="O98" s="237">
        <f>ROUND(E98*N98,2)</f>
        <v>1.5</v>
      </c>
      <c r="P98" s="237">
        <v>0</v>
      </c>
      <c r="Q98" s="237">
        <f>ROUND(E98*P98,2)</f>
        <v>0</v>
      </c>
      <c r="R98" s="237"/>
      <c r="S98" s="237" t="s">
        <v>137</v>
      </c>
      <c r="T98" s="238" t="s">
        <v>137</v>
      </c>
      <c r="U98" s="223">
        <v>0.30099999999999999</v>
      </c>
      <c r="V98" s="223">
        <f>ROUND(E98*U98,2)</f>
        <v>5.42</v>
      </c>
      <c r="W98" s="223"/>
      <c r="X98" s="223" t="s">
        <v>175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176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20"/>
      <c r="B99" s="221"/>
      <c r="C99" s="258" t="s">
        <v>269</v>
      </c>
      <c r="D99" s="253"/>
      <c r="E99" s="254">
        <v>2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3"/>
      <c r="Z99" s="213"/>
      <c r="AA99" s="213"/>
      <c r="AB99" s="213"/>
      <c r="AC99" s="213"/>
      <c r="AD99" s="213"/>
      <c r="AE99" s="213"/>
      <c r="AF99" s="213"/>
      <c r="AG99" s="213" t="s">
        <v>178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20"/>
      <c r="B100" s="221"/>
      <c r="C100" s="258" t="s">
        <v>270</v>
      </c>
      <c r="D100" s="253"/>
      <c r="E100" s="254">
        <v>2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178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20"/>
      <c r="B101" s="221"/>
      <c r="C101" s="258" t="s">
        <v>271</v>
      </c>
      <c r="D101" s="253"/>
      <c r="E101" s="254">
        <v>2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178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20"/>
      <c r="B102" s="221"/>
      <c r="C102" s="258" t="s">
        <v>272</v>
      </c>
      <c r="D102" s="253"/>
      <c r="E102" s="254">
        <v>2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178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20"/>
      <c r="B103" s="221"/>
      <c r="C103" s="258" t="s">
        <v>273</v>
      </c>
      <c r="D103" s="253"/>
      <c r="E103" s="254">
        <v>2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178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5">
      <c r="A104" s="220"/>
      <c r="B104" s="221"/>
      <c r="C104" s="258" t="s">
        <v>274</v>
      </c>
      <c r="D104" s="253"/>
      <c r="E104" s="254">
        <v>8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178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5">
      <c r="A105" s="220"/>
      <c r="B105" s="221"/>
      <c r="C105" s="248"/>
      <c r="D105" s="242"/>
      <c r="E105" s="242"/>
      <c r="F105" s="242"/>
      <c r="G105" s="242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143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5">
      <c r="A106" s="232">
        <v>21</v>
      </c>
      <c r="B106" s="233" t="s">
        <v>275</v>
      </c>
      <c r="C106" s="246" t="s">
        <v>276</v>
      </c>
      <c r="D106" s="234" t="s">
        <v>277</v>
      </c>
      <c r="E106" s="235">
        <v>26.69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21</v>
      </c>
      <c r="M106" s="237">
        <f>G106*(1+L106/100)</f>
        <v>0</v>
      </c>
      <c r="N106" s="237">
        <v>1.0200000000000001E-3</v>
      </c>
      <c r="O106" s="237">
        <f>ROUND(E106*N106,2)</f>
        <v>0.03</v>
      </c>
      <c r="P106" s="237">
        <v>0</v>
      </c>
      <c r="Q106" s="237">
        <f>ROUND(E106*P106,2)</f>
        <v>0</v>
      </c>
      <c r="R106" s="237" t="s">
        <v>236</v>
      </c>
      <c r="S106" s="237" t="s">
        <v>137</v>
      </c>
      <c r="T106" s="238" t="s">
        <v>137</v>
      </c>
      <c r="U106" s="223">
        <v>0.223</v>
      </c>
      <c r="V106" s="223">
        <f>ROUND(E106*U106,2)</f>
        <v>5.95</v>
      </c>
      <c r="W106" s="223"/>
      <c r="X106" s="223" t="s">
        <v>175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176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5">
      <c r="A107" s="220"/>
      <c r="B107" s="221"/>
      <c r="C107" s="259" t="s">
        <v>278</v>
      </c>
      <c r="D107" s="255"/>
      <c r="E107" s="255"/>
      <c r="F107" s="255"/>
      <c r="G107" s="255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199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20"/>
      <c r="B108" s="221"/>
      <c r="C108" s="260" t="s">
        <v>279</v>
      </c>
      <c r="D108" s="256"/>
      <c r="E108" s="256"/>
      <c r="F108" s="256"/>
      <c r="G108" s="256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142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5">
      <c r="A109" s="220"/>
      <c r="B109" s="221"/>
      <c r="C109" s="258" t="s">
        <v>280</v>
      </c>
      <c r="D109" s="253"/>
      <c r="E109" s="254">
        <v>5.72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178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20"/>
      <c r="B110" s="221"/>
      <c r="C110" s="258" t="s">
        <v>281</v>
      </c>
      <c r="D110" s="253"/>
      <c r="E110" s="254">
        <v>5.2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178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5">
      <c r="A111" s="220"/>
      <c r="B111" s="221"/>
      <c r="C111" s="258" t="s">
        <v>282</v>
      </c>
      <c r="D111" s="253"/>
      <c r="E111" s="254">
        <v>5.2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178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5">
      <c r="A112" s="220"/>
      <c r="B112" s="221"/>
      <c r="C112" s="258" t="s">
        <v>283</v>
      </c>
      <c r="D112" s="253"/>
      <c r="E112" s="254">
        <v>5.2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178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5">
      <c r="A113" s="220"/>
      <c r="B113" s="221"/>
      <c r="C113" s="258" t="s">
        <v>284</v>
      </c>
      <c r="D113" s="253"/>
      <c r="E113" s="254">
        <v>5.37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178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5">
      <c r="A114" s="220"/>
      <c r="B114" s="221"/>
      <c r="C114" s="248"/>
      <c r="D114" s="242"/>
      <c r="E114" s="242"/>
      <c r="F114" s="242"/>
      <c r="G114" s="242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143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5">
      <c r="A115" s="232">
        <v>22</v>
      </c>
      <c r="B115" s="233" t="s">
        <v>285</v>
      </c>
      <c r="C115" s="246" t="s">
        <v>286</v>
      </c>
      <c r="D115" s="234" t="s">
        <v>277</v>
      </c>
      <c r="E115" s="235">
        <v>6.7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7">
        <v>4.6359999999999998E-2</v>
      </c>
      <c r="O115" s="237">
        <f>ROUND(E115*N115,2)</f>
        <v>0.31</v>
      </c>
      <c r="P115" s="237">
        <v>0</v>
      </c>
      <c r="Q115" s="237">
        <f>ROUND(E115*P115,2)</f>
        <v>0</v>
      </c>
      <c r="R115" s="237"/>
      <c r="S115" s="237" t="s">
        <v>159</v>
      </c>
      <c r="T115" s="238" t="s">
        <v>138</v>
      </c>
      <c r="U115" s="223">
        <v>0.13700000000000001</v>
      </c>
      <c r="V115" s="223">
        <f>ROUND(E115*U115,2)</f>
        <v>0.92</v>
      </c>
      <c r="W115" s="223"/>
      <c r="X115" s="223" t="s">
        <v>175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176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20"/>
      <c r="B116" s="221"/>
      <c r="C116" s="258" t="s">
        <v>287</v>
      </c>
      <c r="D116" s="253"/>
      <c r="E116" s="254">
        <v>6.7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178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20"/>
      <c r="B117" s="221"/>
      <c r="C117" s="248"/>
      <c r="D117" s="242"/>
      <c r="E117" s="242"/>
      <c r="F117" s="242"/>
      <c r="G117" s="242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3"/>
      <c r="Z117" s="213"/>
      <c r="AA117" s="213"/>
      <c r="AB117" s="213"/>
      <c r="AC117" s="213"/>
      <c r="AD117" s="213"/>
      <c r="AE117" s="213"/>
      <c r="AF117" s="213"/>
      <c r="AG117" s="213" t="s">
        <v>143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x14ac:dyDescent="0.25">
      <c r="A118" s="226" t="s">
        <v>132</v>
      </c>
      <c r="B118" s="227" t="s">
        <v>63</v>
      </c>
      <c r="C118" s="245" t="s">
        <v>64</v>
      </c>
      <c r="D118" s="228"/>
      <c r="E118" s="229"/>
      <c r="F118" s="230"/>
      <c r="G118" s="230">
        <f>SUMIF(AG119:AG125,"&lt;&gt;NOR",G119:G125)</f>
        <v>0</v>
      </c>
      <c r="H118" s="230"/>
      <c r="I118" s="230">
        <f>SUM(I119:I125)</f>
        <v>0</v>
      </c>
      <c r="J118" s="230"/>
      <c r="K118" s="230">
        <f>SUM(K119:K125)</f>
        <v>0</v>
      </c>
      <c r="L118" s="230"/>
      <c r="M118" s="230">
        <f>SUM(M119:M125)</f>
        <v>0</v>
      </c>
      <c r="N118" s="230"/>
      <c r="O118" s="230">
        <f>SUM(O119:O125)</f>
        <v>0.05</v>
      </c>
      <c r="P118" s="230"/>
      <c r="Q118" s="230">
        <f>SUM(Q119:Q125)</f>
        <v>0</v>
      </c>
      <c r="R118" s="230"/>
      <c r="S118" s="230"/>
      <c r="T118" s="231"/>
      <c r="U118" s="225"/>
      <c r="V118" s="225">
        <f>SUM(V119:V125)</f>
        <v>1.4100000000000001</v>
      </c>
      <c r="W118" s="225"/>
      <c r="X118" s="225"/>
      <c r="AG118" t="s">
        <v>133</v>
      </c>
    </row>
    <row r="119" spans="1:60" ht="20.399999999999999" outlineLevel="1" x14ac:dyDescent="0.25">
      <c r="A119" s="232">
        <v>23</v>
      </c>
      <c r="B119" s="233" t="s">
        <v>288</v>
      </c>
      <c r="C119" s="246" t="s">
        <v>289</v>
      </c>
      <c r="D119" s="234" t="s">
        <v>196</v>
      </c>
      <c r="E119" s="235">
        <v>1.04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21</v>
      </c>
      <c r="M119" s="237">
        <f>G119*(1+L119/100)</f>
        <v>0</v>
      </c>
      <c r="N119" s="237">
        <v>4.4220000000000002E-2</v>
      </c>
      <c r="O119" s="237">
        <f>ROUND(E119*N119,2)</f>
        <v>0.05</v>
      </c>
      <c r="P119" s="237">
        <v>0</v>
      </c>
      <c r="Q119" s="237">
        <f>ROUND(E119*P119,2)</f>
        <v>0</v>
      </c>
      <c r="R119" s="237" t="s">
        <v>236</v>
      </c>
      <c r="S119" s="237" t="s">
        <v>137</v>
      </c>
      <c r="T119" s="238" t="s">
        <v>137</v>
      </c>
      <c r="U119" s="223">
        <v>1.0149999999999999</v>
      </c>
      <c r="V119" s="223">
        <f>ROUND(E119*U119,2)</f>
        <v>1.06</v>
      </c>
      <c r="W119" s="223"/>
      <c r="X119" s="223" t="s">
        <v>175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176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20"/>
      <c r="B120" s="221"/>
      <c r="C120" s="259" t="s">
        <v>290</v>
      </c>
      <c r="D120" s="255"/>
      <c r="E120" s="255"/>
      <c r="F120" s="255"/>
      <c r="G120" s="255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199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20"/>
      <c r="B121" s="221"/>
      <c r="C121" s="258" t="s">
        <v>291</v>
      </c>
      <c r="D121" s="253"/>
      <c r="E121" s="254">
        <v>1.04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178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20"/>
      <c r="B122" s="221"/>
      <c r="C122" s="248"/>
      <c r="D122" s="242"/>
      <c r="E122" s="242"/>
      <c r="F122" s="242"/>
      <c r="G122" s="242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143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0.399999999999999" outlineLevel="1" x14ac:dyDescent="0.25">
      <c r="A123" s="232">
        <v>24</v>
      </c>
      <c r="B123" s="233" t="s">
        <v>292</v>
      </c>
      <c r="C123" s="246" t="s">
        <v>293</v>
      </c>
      <c r="D123" s="234" t="s">
        <v>196</v>
      </c>
      <c r="E123" s="235">
        <v>1.04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21</v>
      </c>
      <c r="M123" s="237">
        <f>G123*(1+L123/100)</f>
        <v>0</v>
      </c>
      <c r="N123" s="237">
        <v>0</v>
      </c>
      <c r="O123" s="237">
        <f>ROUND(E123*N123,2)</f>
        <v>0</v>
      </c>
      <c r="P123" s="237">
        <v>0</v>
      </c>
      <c r="Q123" s="237">
        <f>ROUND(E123*P123,2)</f>
        <v>0</v>
      </c>
      <c r="R123" s="237" t="s">
        <v>236</v>
      </c>
      <c r="S123" s="237" t="s">
        <v>137</v>
      </c>
      <c r="T123" s="238" t="s">
        <v>137</v>
      </c>
      <c r="U123" s="223">
        <v>0.34</v>
      </c>
      <c r="V123" s="223">
        <f>ROUND(E123*U123,2)</f>
        <v>0.35</v>
      </c>
      <c r="W123" s="223"/>
      <c r="X123" s="223" t="s">
        <v>175</v>
      </c>
      <c r="Y123" s="213"/>
      <c r="Z123" s="213"/>
      <c r="AA123" s="213"/>
      <c r="AB123" s="213"/>
      <c r="AC123" s="213"/>
      <c r="AD123" s="213"/>
      <c r="AE123" s="213"/>
      <c r="AF123" s="213"/>
      <c r="AG123" s="213" t="s">
        <v>176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20"/>
      <c r="B124" s="221"/>
      <c r="C124" s="259" t="s">
        <v>290</v>
      </c>
      <c r="D124" s="255"/>
      <c r="E124" s="255"/>
      <c r="F124" s="255"/>
      <c r="G124" s="255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199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5">
      <c r="A125" s="220"/>
      <c r="B125" s="221"/>
      <c r="C125" s="248"/>
      <c r="D125" s="242"/>
      <c r="E125" s="242"/>
      <c r="F125" s="242"/>
      <c r="G125" s="242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143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x14ac:dyDescent="0.25">
      <c r="A126" s="226" t="s">
        <v>132</v>
      </c>
      <c r="B126" s="227" t="s">
        <v>65</v>
      </c>
      <c r="C126" s="245" t="s">
        <v>66</v>
      </c>
      <c r="D126" s="228"/>
      <c r="E126" s="229"/>
      <c r="F126" s="230"/>
      <c r="G126" s="230">
        <f>SUMIF(AG127:AG132,"&lt;&gt;NOR",G127:G132)</f>
        <v>0</v>
      </c>
      <c r="H126" s="230"/>
      <c r="I126" s="230">
        <f>SUM(I127:I132)</f>
        <v>0</v>
      </c>
      <c r="J126" s="230"/>
      <c r="K126" s="230">
        <f>SUM(K127:K132)</f>
        <v>0</v>
      </c>
      <c r="L126" s="230"/>
      <c r="M126" s="230">
        <f>SUM(M127:M132)</f>
        <v>0</v>
      </c>
      <c r="N126" s="230"/>
      <c r="O126" s="230">
        <f>SUM(O127:O132)</f>
        <v>0.13</v>
      </c>
      <c r="P126" s="230"/>
      <c r="Q126" s="230">
        <f>SUM(Q127:Q132)</f>
        <v>0</v>
      </c>
      <c r="R126" s="230"/>
      <c r="S126" s="230"/>
      <c r="T126" s="231"/>
      <c r="U126" s="225"/>
      <c r="V126" s="225">
        <f>SUM(V127:V132)</f>
        <v>0.85000000000000009</v>
      </c>
      <c r="W126" s="225"/>
      <c r="X126" s="225"/>
      <c r="AG126" t="s">
        <v>133</v>
      </c>
    </row>
    <row r="127" spans="1:60" outlineLevel="1" x14ac:dyDescent="0.25">
      <c r="A127" s="232">
        <v>25</v>
      </c>
      <c r="B127" s="233" t="s">
        <v>294</v>
      </c>
      <c r="C127" s="246" t="s">
        <v>295</v>
      </c>
      <c r="D127" s="234" t="s">
        <v>196</v>
      </c>
      <c r="E127" s="235">
        <v>1.7</v>
      </c>
      <c r="F127" s="236"/>
      <c r="G127" s="237">
        <f>ROUND(E127*F127,2)</f>
        <v>0</v>
      </c>
      <c r="H127" s="236"/>
      <c r="I127" s="237">
        <f>ROUND(E127*H127,2)</f>
        <v>0</v>
      </c>
      <c r="J127" s="236"/>
      <c r="K127" s="237">
        <f>ROUND(E127*J127,2)</f>
        <v>0</v>
      </c>
      <c r="L127" s="237">
        <v>21</v>
      </c>
      <c r="M127" s="237">
        <f>G127*(1+L127/100)</f>
        <v>0</v>
      </c>
      <c r="N127" s="237">
        <v>0</v>
      </c>
      <c r="O127" s="237">
        <f>ROUND(E127*N127,2)</f>
        <v>0</v>
      </c>
      <c r="P127" s="237">
        <v>0</v>
      </c>
      <c r="Q127" s="237">
        <f>ROUND(E127*P127,2)</f>
        <v>0</v>
      </c>
      <c r="R127" s="237" t="s">
        <v>197</v>
      </c>
      <c r="S127" s="237" t="s">
        <v>137</v>
      </c>
      <c r="T127" s="238" t="s">
        <v>137</v>
      </c>
      <c r="U127" s="223">
        <v>2.3E-2</v>
      </c>
      <c r="V127" s="223">
        <f>ROUND(E127*U127,2)</f>
        <v>0.04</v>
      </c>
      <c r="W127" s="223"/>
      <c r="X127" s="223" t="s">
        <v>175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176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20"/>
      <c r="B128" s="221"/>
      <c r="C128" s="259" t="s">
        <v>296</v>
      </c>
      <c r="D128" s="255"/>
      <c r="E128" s="255"/>
      <c r="F128" s="255"/>
      <c r="G128" s="255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199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5">
      <c r="A129" s="220"/>
      <c r="B129" s="221"/>
      <c r="C129" s="248"/>
      <c r="D129" s="242"/>
      <c r="E129" s="242"/>
      <c r="F129" s="242"/>
      <c r="G129" s="242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143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32">
        <v>26</v>
      </c>
      <c r="B130" s="233" t="s">
        <v>297</v>
      </c>
      <c r="C130" s="246" t="s">
        <v>298</v>
      </c>
      <c r="D130" s="234" t="s">
        <v>196</v>
      </c>
      <c r="E130" s="235">
        <v>1.7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7">
        <v>7.3899999999999993E-2</v>
      </c>
      <c r="O130" s="237">
        <f>ROUND(E130*N130,2)</f>
        <v>0.13</v>
      </c>
      <c r="P130" s="237">
        <v>0</v>
      </c>
      <c r="Q130" s="237">
        <f>ROUND(E130*P130,2)</f>
        <v>0</v>
      </c>
      <c r="R130" s="237" t="s">
        <v>197</v>
      </c>
      <c r="S130" s="237" t="s">
        <v>137</v>
      </c>
      <c r="T130" s="238" t="s">
        <v>137</v>
      </c>
      <c r="U130" s="223">
        <v>0.47799999999999998</v>
      </c>
      <c r="V130" s="223">
        <f>ROUND(E130*U130,2)</f>
        <v>0.81</v>
      </c>
      <c r="W130" s="223"/>
      <c r="X130" s="223" t="s">
        <v>175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176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1" outlineLevel="1" x14ac:dyDescent="0.25">
      <c r="A131" s="220"/>
      <c r="B131" s="221"/>
      <c r="C131" s="259" t="s">
        <v>299</v>
      </c>
      <c r="D131" s="255"/>
      <c r="E131" s="255"/>
      <c r="F131" s="255"/>
      <c r="G131" s="255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199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39" t="str">
        <f>C131</f>
        <v>s provedením lože z kameniva drceného, s vyplněním spár, s dvojitým hutněním a se smetením přebytečného materiálu na krajnici. S dodáním hmot pro lože a výplň spár.</v>
      </c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20"/>
      <c r="B132" s="221"/>
      <c r="C132" s="248"/>
      <c r="D132" s="242"/>
      <c r="E132" s="242"/>
      <c r="F132" s="242"/>
      <c r="G132" s="242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143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x14ac:dyDescent="0.25">
      <c r="A133" s="226" t="s">
        <v>132</v>
      </c>
      <c r="B133" s="227" t="s">
        <v>67</v>
      </c>
      <c r="C133" s="245" t="s">
        <v>68</v>
      </c>
      <c r="D133" s="228"/>
      <c r="E133" s="229"/>
      <c r="F133" s="230"/>
      <c r="G133" s="230">
        <f>SUMIF(AG134:AG163,"&lt;&gt;NOR",G134:G163)</f>
        <v>0</v>
      </c>
      <c r="H133" s="230"/>
      <c r="I133" s="230">
        <f>SUM(I134:I163)</f>
        <v>0</v>
      </c>
      <c r="J133" s="230"/>
      <c r="K133" s="230">
        <f>SUM(K134:K163)</f>
        <v>0</v>
      </c>
      <c r="L133" s="230"/>
      <c r="M133" s="230">
        <f>SUM(M134:M163)</f>
        <v>0</v>
      </c>
      <c r="N133" s="230"/>
      <c r="O133" s="230">
        <f>SUM(O134:O163)</f>
        <v>2.08</v>
      </c>
      <c r="P133" s="230"/>
      <c r="Q133" s="230">
        <f>SUM(Q134:Q163)</f>
        <v>0</v>
      </c>
      <c r="R133" s="230"/>
      <c r="S133" s="230"/>
      <c r="T133" s="231"/>
      <c r="U133" s="225"/>
      <c r="V133" s="225">
        <f>SUM(V134:V163)</f>
        <v>55.45</v>
      </c>
      <c r="W133" s="225"/>
      <c r="X133" s="225"/>
      <c r="AG133" t="s">
        <v>133</v>
      </c>
    </row>
    <row r="134" spans="1:60" outlineLevel="1" x14ac:dyDescent="0.25">
      <c r="A134" s="232">
        <v>27</v>
      </c>
      <c r="B134" s="233" t="s">
        <v>300</v>
      </c>
      <c r="C134" s="246" t="s">
        <v>301</v>
      </c>
      <c r="D134" s="234" t="s">
        <v>268</v>
      </c>
      <c r="E134" s="235">
        <v>5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21</v>
      </c>
      <c r="M134" s="237">
        <f>G134*(1+L134/100)</f>
        <v>0</v>
      </c>
      <c r="N134" s="237">
        <v>4.3049999999999998E-2</v>
      </c>
      <c r="O134" s="237">
        <f>ROUND(E134*N134,2)</f>
        <v>0.22</v>
      </c>
      <c r="P134" s="237">
        <v>0</v>
      </c>
      <c r="Q134" s="237">
        <f>ROUND(E134*P134,2)</f>
        <v>0</v>
      </c>
      <c r="R134" s="237" t="s">
        <v>302</v>
      </c>
      <c r="S134" s="237" t="s">
        <v>137</v>
      </c>
      <c r="T134" s="238" t="s">
        <v>137</v>
      </c>
      <c r="U134" s="223">
        <v>0.87802999999999998</v>
      </c>
      <c r="V134" s="223">
        <f>ROUND(E134*U134,2)</f>
        <v>4.3899999999999997</v>
      </c>
      <c r="W134" s="223"/>
      <c r="X134" s="223" t="s">
        <v>175</v>
      </c>
      <c r="Y134" s="213"/>
      <c r="Z134" s="213"/>
      <c r="AA134" s="213"/>
      <c r="AB134" s="213"/>
      <c r="AC134" s="213"/>
      <c r="AD134" s="213"/>
      <c r="AE134" s="213"/>
      <c r="AF134" s="213"/>
      <c r="AG134" s="213" t="s">
        <v>303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5">
      <c r="A135" s="220"/>
      <c r="B135" s="221"/>
      <c r="C135" s="259" t="s">
        <v>304</v>
      </c>
      <c r="D135" s="255"/>
      <c r="E135" s="255"/>
      <c r="F135" s="255"/>
      <c r="G135" s="255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199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39" t="str">
        <f>C135</f>
        <v>jakoukoliv maltou, z pomocného pracovního lešení o výšce podlahy do 1900 mm a pro zatížení do 1,5 kPa,</v>
      </c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5">
      <c r="A136" s="220"/>
      <c r="B136" s="221"/>
      <c r="C136" s="248"/>
      <c r="D136" s="242"/>
      <c r="E136" s="242"/>
      <c r="F136" s="242"/>
      <c r="G136" s="242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143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5">
      <c r="A137" s="232">
        <v>28</v>
      </c>
      <c r="B137" s="233" t="s">
        <v>305</v>
      </c>
      <c r="C137" s="246" t="s">
        <v>306</v>
      </c>
      <c r="D137" s="234" t="s">
        <v>196</v>
      </c>
      <c r="E137" s="235">
        <v>10.54255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21</v>
      </c>
      <c r="M137" s="237">
        <f>G137*(1+L137/100)</f>
        <v>0</v>
      </c>
      <c r="N137" s="237">
        <v>4.7660000000000001E-2</v>
      </c>
      <c r="O137" s="237">
        <f>ROUND(E137*N137,2)</f>
        <v>0.5</v>
      </c>
      <c r="P137" s="237">
        <v>0</v>
      </c>
      <c r="Q137" s="237">
        <f>ROUND(E137*P137,2)</f>
        <v>0</v>
      </c>
      <c r="R137" s="237" t="s">
        <v>236</v>
      </c>
      <c r="S137" s="237" t="s">
        <v>137</v>
      </c>
      <c r="T137" s="238" t="s">
        <v>137</v>
      </c>
      <c r="U137" s="223">
        <v>0.84</v>
      </c>
      <c r="V137" s="223">
        <f>ROUND(E137*U137,2)</f>
        <v>8.86</v>
      </c>
      <c r="W137" s="223"/>
      <c r="X137" s="223" t="s">
        <v>175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176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20"/>
      <c r="B138" s="221"/>
      <c r="C138" s="258" t="s">
        <v>307</v>
      </c>
      <c r="D138" s="253"/>
      <c r="E138" s="254">
        <v>1.4014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178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20"/>
      <c r="B139" s="221"/>
      <c r="C139" s="258" t="s">
        <v>308</v>
      </c>
      <c r="D139" s="253"/>
      <c r="E139" s="254">
        <v>1.274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178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20"/>
      <c r="B140" s="221"/>
      <c r="C140" s="258" t="s">
        <v>309</v>
      </c>
      <c r="D140" s="253"/>
      <c r="E140" s="254">
        <v>1.274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178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5">
      <c r="A141" s="220"/>
      <c r="B141" s="221"/>
      <c r="C141" s="258" t="s">
        <v>310</v>
      </c>
      <c r="D141" s="253"/>
      <c r="E141" s="254">
        <v>1.274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178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5">
      <c r="A142" s="220"/>
      <c r="B142" s="221"/>
      <c r="C142" s="258" t="s">
        <v>311</v>
      </c>
      <c r="D142" s="253"/>
      <c r="E142" s="254">
        <v>1.31565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178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5">
      <c r="A143" s="220"/>
      <c r="B143" s="221"/>
      <c r="C143" s="258" t="s">
        <v>312</v>
      </c>
      <c r="D143" s="253"/>
      <c r="E143" s="254">
        <v>4.0034999999999998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178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5">
      <c r="A144" s="220"/>
      <c r="B144" s="221"/>
      <c r="C144" s="248"/>
      <c r="D144" s="242"/>
      <c r="E144" s="242"/>
      <c r="F144" s="242"/>
      <c r="G144" s="242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143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5">
      <c r="A145" s="232">
        <v>29</v>
      </c>
      <c r="B145" s="233" t="s">
        <v>313</v>
      </c>
      <c r="C145" s="246" t="s">
        <v>314</v>
      </c>
      <c r="D145" s="234" t="s">
        <v>196</v>
      </c>
      <c r="E145" s="235">
        <v>24.341999999999999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21</v>
      </c>
      <c r="M145" s="237">
        <f>G145*(1+L145/100)</f>
        <v>0</v>
      </c>
      <c r="N145" s="237">
        <v>5.3690000000000002E-2</v>
      </c>
      <c r="O145" s="237">
        <f>ROUND(E145*N145,2)</f>
        <v>1.31</v>
      </c>
      <c r="P145" s="237">
        <v>0</v>
      </c>
      <c r="Q145" s="237">
        <f>ROUND(E145*P145,2)</f>
        <v>0</v>
      </c>
      <c r="R145" s="237" t="s">
        <v>302</v>
      </c>
      <c r="S145" s="237" t="s">
        <v>137</v>
      </c>
      <c r="T145" s="238" t="s">
        <v>137</v>
      </c>
      <c r="U145" s="223">
        <v>1.17717</v>
      </c>
      <c r="V145" s="223">
        <f>ROUND(E145*U145,2)</f>
        <v>28.65</v>
      </c>
      <c r="W145" s="223"/>
      <c r="X145" s="223" t="s">
        <v>175</v>
      </c>
      <c r="Y145" s="213"/>
      <c r="Z145" s="213"/>
      <c r="AA145" s="213"/>
      <c r="AB145" s="213"/>
      <c r="AC145" s="213"/>
      <c r="AD145" s="213"/>
      <c r="AE145" s="213"/>
      <c r="AF145" s="213"/>
      <c r="AG145" s="213" t="s">
        <v>176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5">
      <c r="A146" s="220"/>
      <c r="B146" s="221"/>
      <c r="C146" s="259" t="s">
        <v>315</v>
      </c>
      <c r="D146" s="255"/>
      <c r="E146" s="255"/>
      <c r="F146" s="255"/>
      <c r="G146" s="255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199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39" t="str">
        <f>C146</f>
        <v>okenního nebo dveřního, z pomocného pracovního lešení o výšce podlahy do 1900 mm a pro zatížení do 1,5 kPa,</v>
      </c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5">
      <c r="A147" s="220"/>
      <c r="B147" s="221"/>
      <c r="C147" s="258" t="s">
        <v>316</v>
      </c>
      <c r="D147" s="253"/>
      <c r="E147" s="254">
        <v>3.4319999999999999</v>
      </c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178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5">
      <c r="A148" s="220"/>
      <c r="B148" s="221"/>
      <c r="C148" s="258" t="s">
        <v>317</v>
      </c>
      <c r="D148" s="253"/>
      <c r="E148" s="254">
        <v>3.12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178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5">
      <c r="A149" s="220"/>
      <c r="B149" s="221"/>
      <c r="C149" s="258" t="s">
        <v>318</v>
      </c>
      <c r="D149" s="253"/>
      <c r="E149" s="254">
        <v>3.12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178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5">
      <c r="A150" s="220"/>
      <c r="B150" s="221"/>
      <c r="C150" s="258" t="s">
        <v>319</v>
      </c>
      <c r="D150" s="253"/>
      <c r="E150" s="254">
        <v>3.12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178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5">
      <c r="A151" s="220"/>
      <c r="B151" s="221"/>
      <c r="C151" s="258" t="s">
        <v>320</v>
      </c>
      <c r="D151" s="253"/>
      <c r="E151" s="254">
        <v>3.222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178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20"/>
      <c r="B152" s="221"/>
      <c r="C152" s="258" t="s">
        <v>321</v>
      </c>
      <c r="D152" s="253"/>
      <c r="E152" s="254">
        <v>4.5599999999999996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178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5">
      <c r="A153" s="220"/>
      <c r="B153" s="221"/>
      <c r="C153" s="258" t="s">
        <v>322</v>
      </c>
      <c r="D153" s="253"/>
      <c r="E153" s="254">
        <v>3.7679999999999998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178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5">
      <c r="A154" s="220"/>
      <c r="B154" s="221"/>
      <c r="C154" s="248"/>
      <c r="D154" s="242"/>
      <c r="E154" s="242"/>
      <c r="F154" s="242"/>
      <c r="G154" s="242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143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5">
      <c r="A155" s="232">
        <v>30</v>
      </c>
      <c r="B155" s="233" t="s">
        <v>323</v>
      </c>
      <c r="C155" s="246" t="s">
        <v>324</v>
      </c>
      <c r="D155" s="234" t="s">
        <v>196</v>
      </c>
      <c r="E155" s="235">
        <v>33.416600000000003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21</v>
      </c>
      <c r="M155" s="237">
        <f>G155*(1+L155/100)</f>
        <v>0</v>
      </c>
      <c r="N155" s="237">
        <v>8.0000000000000007E-5</v>
      </c>
      <c r="O155" s="237">
        <f>ROUND(E155*N155,2)</f>
        <v>0</v>
      </c>
      <c r="P155" s="237">
        <v>0</v>
      </c>
      <c r="Q155" s="237">
        <f>ROUND(E155*P155,2)</f>
        <v>0</v>
      </c>
      <c r="R155" s="237" t="s">
        <v>236</v>
      </c>
      <c r="S155" s="237" t="s">
        <v>137</v>
      </c>
      <c r="T155" s="238" t="s">
        <v>137</v>
      </c>
      <c r="U155" s="223">
        <v>0</v>
      </c>
      <c r="V155" s="223">
        <f>ROUND(E155*U155,2)</f>
        <v>0</v>
      </c>
      <c r="W155" s="223"/>
      <c r="X155" s="223" t="s">
        <v>175</v>
      </c>
      <c r="Y155" s="213"/>
      <c r="Z155" s="213"/>
      <c r="AA155" s="213"/>
      <c r="AB155" s="213"/>
      <c r="AC155" s="213"/>
      <c r="AD155" s="213"/>
      <c r="AE155" s="213"/>
      <c r="AF155" s="213"/>
      <c r="AG155" s="213" t="s">
        <v>176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5">
      <c r="A156" s="220"/>
      <c r="B156" s="221"/>
      <c r="C156" s="259" t="s">
        <v>325</v>
      </c>
      <c r="D156" s="255"/>
      <c r="E156" s="255"/>
      <c r="F156" s="255"/>
      <c r="G156" s="255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199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39" t="str">
        <f>C156</f>
        <v>omítka vápenocementová, strojně nebo ručně nanášená v podlaží i ve schodišti na jakýkoliv druh podkladu, kompletní souvrství</v>
      </c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20"/>
      <c r="B157" s="221"/>
      <c r="C157" s="248"/>
      <c r="D157" s="242"/>
      <c r="E157" s="242"/>
      <c r="F157" s="242"/>
      <c r="G157" s="242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143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5">
      <c r="A158" s="232">
        <v>31</v>
      </c>
      <c r="B158" s="233" t="s">
        <v>326</v>
      </c>
      <c r="C158" s="246" t="s">
        <v>327</v>
      </c>
      <c r="D158" s="234" t="s">
        <v>196</v>
      </c>
      <c r="E158" s="235">
        <v>37.420099999999998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0</v>
      </c>
      <c r="O158" s="237">
        <f>ROUND(E158*N158,2)</f>
        <v>0</v>
      </c>
      <c r="P158" s="237">
        <v>0</v>
      </c>
      <c r="Q158" s="237">
        <f>ROUND(E158*P158,2)</f>
        <v>0</v>
      </c>
      <c r="R158" s="237" t="s">
        <v>236</v>
      </c>
      <c r="S158" s="237" t="s">
        <v>137</v>
      </c>
      <c r="T158" s="238" t="s">
        <v>137</v>
      </c>
      <c r="U158" s="223">
        <v>0.36199999999999999</v>
      </c>
      <c r="V158" s="223">
        <f>ROUND(E158*U158,2)</f>
        <v>13.55</v>
      </c>
      <c r="W158" s="223"/>
      <c r="X158" s="223" t="s">
        <v>175</v>
      </c>
      <c r="Y158" s="213"/>
      <c r="Z158" s="213"/>
      <c r="AA158" s="213"/>
      <c r="AB158" s="213"/>
      <c r="AC158" s="213"/>
      <c r="AD158" s="213"/>
      <c r="AE158" s="213"/>
      <c r="AF158" s="213"/>
      <c r="AG158" s="213" t="s">
        <v>176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5">
      <c r="A159" s="220"/>
      <c r="B159" s="221"/>
      <c r="C159" s="258" t="s">
        <v>328</v>
      </c>
      <c r="D159" s="253"/>
      <c r="E159" s="254">
        <v>33.416600000000003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178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5">
      <c r="A160" s="220"/>
      <c r="B160" s="221"/>
      <c r="C160" s="258" t="s">
        <v>312</v>
      </c>
      <c r="D160" s="253"/>
      <c r="E160" s="254">
        <v>4.0034999999999998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178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5">
      <c r="A161" s="220"/>
      <c r="B161" s="221"/>
      <c r="C161" s="248"/>
      <c r="D161" s="242"/>
      <c r="E161" s="242"/>
      <c r="F161" s="242"/>
      <c r="G161" s="242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143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ht="20.399999999999999" outlineLevel="1" x14ac:dyDescent="0.25">
      <c r="A162" s="232">
        <v>32</v>
      </c>
      <c r="B162" s="233" t="s">
        <v>329</v>
      </c>
      <c r="C162" s="246" t="s">
        <v>330</v>
      </c>
      <c r="D162" s="234" t="s">
        <v>196</v>
      </c>
      <c r="E162" s="235">
        <v>37.420099999999998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37">
        <v>1.4499999999999999E-3</v>
      </c>
      <c r="O162" s="237">
        <f>ROUND(E162*N162,2)</f>
        <v>0.05</v>
      </c>
      <c r="P162" s="237">
        <v>0</v>
      </c>
      <c r="Q162" s="237">
        <f>ROUND(E162*P162,2)</f>
        <v>0</v>
      </c>
      <c r="R162" s="237" t="s">
        <v>331</v>
      </c>
      <c r="S162" s="237" t="s">
        <v>137</v>
      </c>
      <c r="T162" s="238" t="s">
        <v>137</v>
      </c>
      <c r="U162" s="223">
        <v>0</v>
      </c>
      <c r="V162" s="223">
        <f>ROUND(E162*U162,2)</f>
        <v>0</v>
      </c>
      <c r="W162" s="223"/>
      <c r="X162" s="223" t="s">
        <v>332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333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5">
      <c r="A163" s="220"/>
      <c r="B163" s="221"/>
      <c r="C163" s="249"/>
      <c r="D163" s="243"/>
      <c r="E163" s="243"/>
      <c r="F163" s="243"/>
      <c r="G163" s="24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143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x14ac:dyDescent="0.25">
      <c r="A164" s="226" t="s">
        <v>132</v>
      </c>
      <c r="B164" s="227" t="s">
        <v>69</v>
      </c>
      <c r="C164" s="245" t="s">
        <v>70</v>
      </c>
      <c r="D164" s="228"/>
      <c r="E164" s="229"/>
      <c r="F164" s="230"/>
      <c r="G164" s="230">
        <f>SUMIF(AG165:AG172,"&lt;&gt;NOR",G165:G172)</f>
        <v>0</v>
      </c>
      <c r="H164" s="230"/>
      <c r="I164" s="230">
        <f>SUM(I165:I172)</f>
        <v>0</v>
      </c>
      <c r="J164" s="230"/>
      <c r="K164" s="230">
        <f>SUM(K165:K172)</f>
        <v>0</v>
      </c>
      <c r="L164" s="230"/>
      <c r="M164" s="230">
        <f>SUM(M165:M172)</f>
        <v>0</v>
      </c>
      <c r="N164" s="230"/>
      <c r="O164" s="230">
        <f>SUM(O165:O172)</f>
        <v>1.33</v>
      </c>
      <c r="P164" s="230"/>
      <c r="Q164" s="230">
        <f>SUM(Q165:Q172)</f>
        <v>0</v>
      </c>
      <c r="R164" s="230"/>
      <c r="S164" s="230"/>
      <c r="T164" s="231"/>
      <c r="U164" s="225"/>
      <c r="V164" s="225">
        <f>SUM(V165:V172)</f>
        <v>44.09</v>
      </c>
      <c r="W164" s="225"/>
      <c r="X164" s="225"/>
      <c r="AG164" t="s">
        <v>133</v>
      </c>
    </row>
    <row r="165" spans="1:60" outlineLevel="1" x14ac:dyDescent="0.25">
      <c r="A165" s="232">
        <v>33</v>
      </c>
      <c r="B165" s="233" t="s">
        <v>334</v>
      </c>
      <c r="C165" s="246" t="s">
        <v>335</v>
      </c>
      <c r="D165" s="234" t="s">
        <v>196</v>
      </c>
      <c r="E165" s="235">
        <v>19.994599999999998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21</v>
      </c>
      <c r="M165" s="237">
        <f>G165*(1+L165/100)</f>
        <v>0</v>
      </c>
      <c r="N165" s="237">
        <v>6.6549999999999998E-2</v>
      </c>
      <c r="O165" s="237">
        <f>ROUND(E165*N165,2)</f>
        <v>1.33</v>
      </c>
      <c r="P165" s="237">
        <v>0</v>
      </c>
      <c r="Q165" s="237">
        <f>ROUND(E165*P165,2)</f>
        <v>0</v>
      </c>
      <c r="R165" s="237" t="s">
        <v>236</v>
      </c>
      <c r="S165" s="237" t="s">
        <v>137</v>
      </c>
      <c r="T165" s="238" t="s">
        <v>137</v>
      </c>
      <c r="U165" s="223">
        <v>2.2050000000000001</v>
      </c>
      <c r="V165" s="223">
        <f>ROUND(E165*U165,2)</f>
        <v>44.09</v>
      </c>
      <c r="W165" s="223"/>
      <c r="X165" s="223" t="s">
        <v>175</v>
      </c>
      <c r="Y165" s="213"/>
      <c r="Z165" s="213"/>
      <c r="AA165" s="213"/>
      <c r="AB165" s="213"/>
      <c r="AC165" s="213"/>
      <c r="AD165" s="213"/>
      <c r="AE165" s="213"/>
      <c r="AF165" s="213"/>
      <c r="AG165" s="213" t="s">
        <v>176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5">
      <c r="A166" s="220"/>
      <c r="B166" s="221"/>
      <c r="C166" s="258" t="s">
        <v>336</v>
      </c>
      <c r="D166" s="253"/>
      <c r="E166" s="254">
        <v>1.9448000000000001</v>
      </c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178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5">
      <c r="A167" s="220"/>
      <c r="B167" s="221"/>
      <c r="C167" s="258" t="s">
        <v>337</v>
      </c>
      <c r="D167" s="253"/>
      <c r="E167" s="254">
        <v>1.768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178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5">
      <c r="A168" s="220"/>
      <c r="B168" s="221"/>
      <c r="C168" s="258" t="s">
        <v>338</v>
      </c>
      <c r="D168" s="253"/>
      <c r="E168" s="254">
        <v>1.768</v>
      </c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178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5">
      <c r="A169" s="220"/>
      <c r="B169" s="221"/>
      <c r="C169" s="258" t="s">
        <v>339</v>
      </c>
      <c r="D169" s="253"/>
      <c r="E169" s="254">
        <v>1.768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178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5">
      <c r="A170" s="220"/>
      <c r="B170" s="221"/>
      <c r="C170" s="258" t="s">
        <v>340</v>
      </c>
      <c r="D170" s="253"/>
      <c r="E170" s="254">
        <v>1.8258000000000001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178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5">
      <c r="A171" s="220"/>
      <c r="B171" s="221"/>
      <c r="C171" s="258" t="s">
        <v>341</v>
      </c>
      <c r="D171" s="253"/>
      <c r="E171" s="254">
        <v>10.92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178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5">
      <c r="A172" s="220"/>
      <c r="B172" s="221"/>
      <c r="C172" s="248"/>
      <c r="D172" s="242"/>
      <c r="E172" s="242"/>
      <c r="F172" s="242"/>
      <c r="G172" s="242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143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x14ac:dyDescent="0.25">
      <c r="A173" s="226" t="s">
        <v>132</v>
      </c>
      <c r="B173" s="227" t="s">
        <v>71</v>
      </c>
      <c r="C173" s="245" t="s">
        <v>72</v>
      </c>
      <c r="D173" s="228"/>
      <c r="E173" s="229"/>
      <c r="F173" s="230"/>
      <c r="G173" s="230">
        <f>SUMIF(AG174:AG185,"&lt;&gt;NOR",G174:G185)</f>
        <v>0</v>
      </c>
      <c r="H173" s="230"/>
      <c r="I173" s="230">
        <f>SUM(I174:I185)</f>
        <v>0</v>
      </c>
      <c r="J173" s="230"/>
      <c r="K173" s="230">
        <f>SUM(K174:K185)</f>
        <v>0</v>
      </c>
      <c r="L173" s="230"/>
      <c r="M173" s="230">
        <f>SUM(M174:M185)</f>
        <v>0</v>
      </c>
      <c r="N173" s="230"/>
      <c r="O173" s="230">
        <f>SUM(O174:O185)</f>
        <v>0.78</v>
      </c>
      <c r="P173" s="230"/>
      <c r="Q173" s="230">
        <f>SUM(Q174:Q185)</f>
        <v>0</v>
      </c>
      <c r="R173" s="230"/>
      <c r="S173" s="230"/>
      <c r="T173" s="231"/>
      <c r="U173" s="225"/>
      <c r="V173" s="225">
        <f>SUM(V174:V185)</f>
        <v>2.92</v>
      </c>
      <c r="W173" s="225"/>
      <c r="X173" s="225"/>
      <c r="AG173" t="s">
        <v>133</v>
      </c>
    </row>
    <row r="174" spans="1:60" outlineLevel="1" x14ac:dyDescent="0.25">
      <c r="A174" s="232">
        <v>34</v>
      </c>
      <c r="B174" s="233" t="s">
        <v>342</v>
      </c>
      <c r="C174" s="246" t="s">
        <v>343</v>
      </c>
      <c r="D174" s="234" t="s">
        <v>205</v>
      </c>
      <c r="E174" s="235">
        <v>0.1</v>
      </c>
      <c r="F174" s="236"/>
      <c r="G174" s="237">
        <f>ROUND(E174*F174,2)</f>
        <v>0</v>
      </c>
      <c r="H174" s="236"/>
      <c r="I174" s="237">
        <f>ROUND(E174*H174,2)</f>
        <v>0</v>
      </c>
      <c r="J174" s="236"/>
      <c r="K174" s="237">
        <f>ROUND(E174*J174,2)</f>
        <v>0</v>
      </c>
      <c r="L174" s="237">
        <v>21</v>
      </c>
      <c r="M174" s="237">
        <f>G174*(1+L174/100)</f>
        <v>0</v>
      </c>
      <c r="N174" s="237">
        <v>2.5249999999999999</v>
      </c>
      <c r="O174" s="237">
        <f>ROUND(E174*N174,2)</f>
        <v>0.25</v>
      </c>
      <c r="P174" s="237">
        <v>0</v>
      </c>
      <c r="Q174" s="237">
        <f>ROUND(E174*P174,2)</f>
        <v>0</v>
      </c>
      <c r="R174" s="237" t="s">
        <v>236</v>
      </c>
      <c r="S174" s="237" t="s">
        <v>137</v>
      </c>
      <c r="T174" s="238" t="s">
        <v>137</v>
      </c>
      <c r="U174" s="223">
        <v>2.3170000000000002</v>
      </c>
      <c r="V174" s="223">
        <f>ROUND(E174*U174,2)</f>
        <v>0.23</v>
      </c>
      <c r="W174" s="223"/>
      <c r="X174" s="223" t="s">
        <v>175</v>
      </c>
      <c r="Y174" s="213"/>
      <c r="Z174" s="213"/>
      <c r="AA174" s="213"/>
      <c r="AB174" s="213"/>
      <c r="AC174" s="213"/>
      <c r="AD174" s="213"/>
      <c r="AE174" s="213"/>
      <c r="AF174" s="213"/>
      <c r="AG174" s="213" t="s">
        <v>176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5">
      <c r="A175" s="220"/>
      <c r="B175" s="221"/>
      <c r="C175" s="259" t="s">
        <v>344</v>
      </c>
      <c r="D175" s="255"/>
      <c r="E175" s="255"/>
      <c r="F175" s="255"/>
      <c r="G175" s="255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199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5">
      <c r="A176" s="220"/>
      <c r="B176" s="221"/>
      <c r="C176" s="260" t="s">
        <v>345</v>
      </c>
      <c r="D176" s="256"/>
      <c r="E176" s="256"/>
      <c r="F176" s="256"/>
      <c r="G176" s="256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142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5">
      <c r="A177" s="220"/>
      <c r="B177" s="221"/>
      <c r="C177" s="258" t="s">
        <v>346</v>
      </c>
      <c r="D177" s="253"/>
      <c r="E177" s="254">
        <v>0.1</v>
      </c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178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5">
      <c r="A178" s="220"/>
      <c r="B178" s="221"/>
      <c r="C178" s="248"/>
      <c r="D178" s="242"/>
      <c r="E178" s="242"/>
      <c r="F178" s="242"/>
      <c r="G178" s="242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143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32">
        <v>35</v>
      </c>
      <c r="B179" s="233" t="s">
        <v>347</v>
      </c>
      <c r="C179" s="246" t="s">
        <v>348</v>
      </c>
      <c r="D179" s="234" t="s">
        <v>205</v>
      </c>
      <c r="E179" s="235">
        <v>0.1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7">
        <v>0</v>
      </c>
      <c r="O179" s="237">
        <f>ROUND(E179*N179,2)</f>
        <v>0</v>
      </c>
      <c r="P179" s="237">
        <v>0</v>
      </c>
      <c r="Q179" s="237">
        <f>ROUND(E179*P179,2)</f>
        <v>0</v>
      </c>
      <c r="R179" s="237" t="s">
        <v>236</v>
      </c>
      <c r="S179" s="237" t="s">
        <v>137</v>
      </c>
      <c r="T179" s="238" t="s">
        <v>137</v>
      </c>
      <c r="U179" s="223">
        <v>0.67500000000000004</v>
      </c>
      <c r="V179" s="223">
        <f>ROUND(E179*U179,2)</f>
        <v>7.0000000000000007E-2</v>
      </c>
      <c r="W179" s="223"/>
      <c r="X179" s="223" t="s">
        <v>175</v>
      </c>
      <c r="Y179" s="213"/>
      <c r="Z179" s="213"/>
      <c r="AA179" s="213"/>
      <c r="AB179" s="213"/>
      <c r="AC179" s="213"/>
      <c r="AD179" s="213"/>
      <c r="AE179" s="213"/>
      <c r="AF179" s="213"/>
      <c r="AG179" s="213" t="s">
        <v>176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5">
      <c r="A180" s="220"/>
      <c r="B180" s="221"/>
      <c r="C180" s="259" t="s">
        <v>349</v>
      </c>
      <c r="D180" s="255"/>
      <c r="E180" s="255"/>
      <c r="F180" s="255"/>
      <c r="G180" s="255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199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5">
      <c r="A181" s="220"/>
      <c r="B181" s="221"/>
      <c r="C181" s="248"/>
      <c r="D181" s="242"/>
      <c r="E181" s="242"/>
      <c r="F181" s="242"/>
      <c r="G181" s="242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143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5">
      <c r="A182" s="232">
        <v>36</v>
      </c>
      <c r="B182" s="233" t="s">
        <v>350</v>
      </c>
      <c r="C182" s="246" t="s">
        <v>351</v>
      </c>
      <c r="D182" s="234" t="s">
        <v>196</v>
      </c>
      <c r="E182" s="235">
        <v>5.5747999999999998</v>
      </c>
      <c r="F182" s="236"/>
      <c r="G182" s="237">
        <f>ROUND(E182*F182,2)</f>
        <v>0</v>
      </c>
      <c r="H182" s="236"/>
      <c r="I182" s="237">
        <f>ROUND(E182*H182,2)</f>
        <v>0</v>
      </c>
      <c r="J182" s="236"/>
      <c r="K182" s="237">
        <f>ROUND(E182*J182,2)</f>
        <v>0</v>
      </c>
      <c r="L182" s="237">
        <v>21</v>
      </c>
      <c r="M182" s="237">
        <f>G182*(1+L182/100)</f>
        <v>0</v>
      </c>
      <c r="N182" s="237">
        <v>9.5000000000000001E-2</v>
      </c>
      <c r="O182" s="237">
        <f>ROUND(E182*N182,2)</f>
        <v>0.53</v>
      </c>
      <c r="P182" s="237">
        <v>0</v>
      </c>
      <c r="Q182" s="237">
        <f>ROUND(E182*P182,2)</f>
        <v>0</v>
      </c>
      <c r="R182" s="237" t="s">
        <v>236</v>
      </c>
      <c r="S182" s="237" t="s">
        <v>137</v>
      </c>
      <c r="T182" s="238" t="s">
        <v>137</v>
      </c>
      <c r="U182" s="223">
        <v>0.47</v>
      </c>
      <c r="V182" s="223">
        <f>ROUND(E182*U182,2)</f>
        <v>2.62</v>
      </c>
      <c r="W182" s="223"/>
      <c r="X182" s="223" t="s">
        <v>175</v>
      </c>
      <c r="Y182" s="213"/>
      <c r="Z182" s="213"/>
      <c r="AA182" s="213"/>
      <c r="AB182" s="213"/>
      <c r="AC182" s="213"/>
      <c r="AD182" s="213"/>
      <c r="AE182" s="213"/>
      <c r="AF182" s="213"/>
      <c r="AG182" s="213" t="s">
        <v>176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5">
      <c r="A183" s="220"/>
      <c r="B183" s="221"/>
      <c r="C183" s="259" t="s">
        <v>352</v>
      </c>
      <c r="D183" s="255"/>
      <c r="E183" s="255"/>
      <c r="F183" s="255"/>
      <c r="G183" s="255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199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20"/>
      <c r="B184" s="221"/>
      <c r="C184" s="258" t="s">
        <v>353</v>
      </c>
      <c r="D184" s="253"/>
      <c r="E184" s="254">
        <v>5.5747999999999998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178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5">
      <c r="A185" s="220"/>
      <c r="B185" s="221"/>
      <c r="C185" s="248"/>
      <c r="D185" s="242"/>
      <c r="E185" s="242"/>
      <c r="F185" s="242"/>
      <c r="G185" s="242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143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x14ac:dyDescent="0.25">
      <c r="A186" s="226" t="s">
        <v>132</v>
      </c>
      <c r="B186" s="227" t="s">
        <v>73</v>
      </c>
      <c r="C186" s="245" t="s">
        <v>74</v>
      </c>
      <c r="D186" s="228"/>
      <c r="E186" s="229"/>
      <c r="F186" s="230"/>
      <c r="G186" s="230">
        <f>SUMIF(AG187:AG207,"&lt;&gt;NOR",G187:G207)</f>
        <v>0</v>
      </c>
      <c r="H186" s="230"/>
      <c r="I186" s="230">
        <f>SUM(I187:I207)</f>
        <v>0</v>
      </c>
      <c r="J186" s="230"/>
      <c r="K186" s="230">
        <f>SUM(K187:K207)</f>
        <v>0</v>
      </c>
      <c r="L186" s="230"/>
      <c r="M186" s="230">
        <f>SUM(M187:M207)</f>
        <v>0</v>
      </c>
      <c r="N186" s="230"/>
      <c r="O186" s="230">
        <f>SUM(O187:O207)</f>
        <v>0.05</v>
      </c>
      <c r="P186" s="230"/>
      <c r="Q186" s="230">
        <f>SUM(Q187:Q207)</f>
        <v>0</v>
      </c>
      <c r="R186" s="230"/>
      <c r="S186" s="230"/>
      <c r="T186" s="231"/>
      <c r="U186" s="225"/>
      <c r="V186" s="225">
        <f>SUM(V187:V207)</f>
        <v>1.86</v>
      </c>
      <c r="W186" s="225"/>
      <c r="X186" s="225"/>
      <c r="AG186" t="s">
        <v>133</v>
      </c>
    </row>
    <row r="187" spans="1:60" outlineLevel="1" x14ac:dyDescent="0.25">
      <c r="A187" s="232">
        <v>37</v>
      </c>
      <c r="B187" s="233" t="s">
        <v>354</v>
      </c>
      <c r="C187" s="246" t="s">
        <v>355</v>
      </c>
      <c r="D187" s="234" t="s">
        <v>277</v>
      </c>
      <c r="E187" s="235">
        <v>3.5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7">
        <v>8.8699999999999994E-3</v>
      </c>
      <c r="O187" s="237">
        <f>ROUND(E187*N187,2)</f>
        <v>0.03</v>
      </c>
      <c r="P187" s="237">
        <v>0</v>
      </c>
      <c r="Q187" s="237">
        <f>ROUND(E187*P187,2)</f>
        <v>0</v>
      </c>
      <c r="R187" s="237" t="s">
        <v>236</v>
      </c>
      <c r="S187" s="237" t="s">
        <v>137</v>
      </c>
      <c r="T187" s="238" t="s">
        <v>137</v>
      </c>
      <c r="U187" s="223">
        <v>0.53</v>
      </c>
      <c r="V187" s="223">
        <f>ROUND(E187*U187,2)</f>
        <v>1.86</v>
      </c>
      <c r="W187" s="223"/>
      <c r="X187" s="223" t="s">
        <v>175</v>
      </c>
      <c r="Y187" s="213"/>
      <c r="Z187" s="213"/>
      <c r="AA187" s="213"/>
      <c r="AB187" s="213"/>
      <c r="AC187" s="213"/>
      <c r="AD187" s="213"/>
      <c r="AE187" s="213"/>
      <c r="AF187" s="213"/>
      <c r="AG187" s="213" t="s">
        <v>176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5">
      <c r="A188" s="220"/>
      <c r="B188" s="221"/>
      <c r="C188" s="259" t="s">
        <v>356</v>
      </c>
      <c r="D188" s="255"/>
      <c r="E188" s="255"/>
      <c r="F188" s="255"/>
      <c r="G188" s="255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199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39" t="str">
        <f>C188</f>
        <v>na montážní pěnu, zapravení omítky pod parapetem, těsnění spáry mezi parapetem a rámem okna, dodávka silikonu.</v>
      </c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5">
      <c r="A189" s="220"/>
      <c r="B189" s="221"/>
      <c r="C189" s="248"/>
      <c r="D189" s="242"/>
      <c r="E189" s="242"/>
      <c r="F189" s="242"/>
      <c r="G189" s="242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143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ht="20.399999999999999" outlineLevel="1" x14ac:dyDescent="0.25">
      <c r="A190" s="232">
        <v>38</v>
      </c>
      <c r="B190" s="233" t="s">
        <v>357</v>
      </c>
      <c r="C190" s="246" t="s">
        <v>358</v>
      </c>
      <c r="D190" s="234" t="s">
        <v>359</v>
      </c>
      <c r="E190" s="235">
        <v>1</v>
      </c>
      <c r="F190" s="236"/>
      <c r="G190" s="237">
        <f>ROUND(E190*F190,2)</f>
        <v>0</v>
      </c>
      <c r="H190" s="236"/>
      <c r="I190" s="237">
        <f>ROUND(E190*H190,2)</f>
        <v>0</v>
      </c>
      <c r="J190" s="236"/>
      <c r="K190" s="237">
        <f>ROUND(E190*J190,2)</f>
        <v>0</v>
      </c>
      <c r="L190" s="237">
        <v>21</v>
      </c>
      <c r="M190" s="237">
        <f>G190*(1+L190/100)</f>
        <v>0</v>
      </c>
      <c r="N190" s="237">
        <v>0</v>
      </c>
      <c r="O190" s="237">
        <f>ROUND(E190*N190,2)</f>
        <v>0</v>
      </c>
      <c r="P190" s="237">
        <v>0</v>
      </c>
      <c r="Q190" s="237">
        <f>ROUND(E190*P190,2)</f>
        <v>0</v>
      </c>
      <c r="R190" s="237"/>
      <c r="S190" s="237" t="s">
        <v>159</v>
      </c>
      <c r="T190" s="238" t="s">
        <v>138</v>
      </c>
      <c r="U190" s="223">
        <v>0</v>
      </c>
      <c r="V190" s="223">
        <f>ROUND(E190*U190,2)</f>
        <v>0</v>
      </c>
      <c r="W190" s="223"/>
      <c r="X190" s="223" t="s">
        <v>175</v>
      </c>
      <c r="Y190" s="213"/>
      <c r="Z190" s="213"/>
      <c r="AA190" s="213"/>
      <c r="AB190" s="213"/>
      <c r="AC190" s="213"/>
      <c r="AD190" s="213"/>
      <c r="AE190" s="213"/>
      <c r="AF190" s="213"/>
      <c r="AG190" s="213" t="s">
        <v>176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5">
      <c r="A191" s="220"/>
      <c r="B191" s="221"/>
      <c r="C191" s="258" t="s">
        <v>360</v>
      </c>
      <c r="D191" s="253"/>
      <c r="E191" s="254">
        <v>1</v>
      </c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178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20"/>
      <c r="B192" s="221"/>
      <c r="C192" s="248"/>
      <c r="D192" s="242"/>
      <c r="E192" s="242"/>
      <c r="F192" s="242"/>
      <c r="G192" s="242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143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ht="20.399999999999999" outlineLevel="1" x14ac:dyDescent="0.25">
      <c r="A193" s="232">
        <v>39</v>
      </c>
      <c r="B193" s="233" t="s">
        <v>361</v>
      </c>
      <c r="C193" s="246" t="s">
        <v>362</v>
      </c>
      <c r="D193" s="234" t="s">
        <v>359</v>
      </c>
      <c r="E193" s="235">
        <v>1</v>
      </c>
      <c r="F193" s="236"/>
      <c r="G193" s="237">
        <f>ROUND(E193*F193,2)</f>
        <v>0</v>
      </c>
      <c r="H193" s="236"/>
      <c r="I193" s="237">
        <f>ROUND(E193*H193,2)</f>
        <v>0</v>
      </c>
      <c r="J193" s="236"/>
      <c r="K193" s="237">
        <f>ROUND(E193*J193,2)</f>
        <v>0</v>
      </c>
      <c r="L193" s="237">
        <v>21</v>
      </c>
      <c r="M193" s="237">
        <f>G193*(1+L193/100)</f>
        <v>0</v>
      </c>
      <c r="N193" s="237">
        <v>0</v>
      </c>
      <c r="O193" s="237">
        <f>ROUND(E193*N193,2)</f>
        <v>0</v>
      </c>
      <c r="P193" s="237">
        <v>0</v>
      </c>
      <c r="Q193" s="237">
        <f>ROUND(E193*P193,2)</f>
        <v>0</v>
      </c>
      <c r="R193" s="237"/>
      <c r="S193" s="237" t="s">
        <v>159</v>
      </c>
      <c r="T193" s="238" t="s">
        <v>138</v>
      </c>
      <c r="U193" s="223">
        <v>0</v>
      </c>
      <c r="V193" s="223">
        <f>ROUND(E193*U193,2)</f>
        <v>0</v>
      </c>
      <c r="W193" s="223"/>
      <c r="X193" s="223" t="s">
        <v>175</v>
      </c>
      <c r="Y193" s="213"/>
      <c r="Z193" s="213"/>
      <c r="AA193" s="213"/>
      <c r="AB193" s="213"/>
      <c r="AC193" s="213"/>
      <c r="AD193" s="213"/>
      <c r="AE193" s="213"/>
      <c r="AF193" s="213"/>
      <c r="AG193" s="213" t="s">
        <v>176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5">
      <c r="A194" s="220"/>
      <c r="B194" s="221"/>
      <c r="C194" s="258" t="s">
        <v>363</v>
      </c>
      <c r="D194" s="253"/>
      <c r="E194" s="254">
        <v>1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178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5">
      <c r="A195" s="220"/>
      <c r="B195" s="221"/>
      <c r="C195" s="248"/>
      <c r="D195" s="242"/>
      <c r="E195" s="242"/>
      <c r="F195" s="242"/>
      <c r="G195" s="242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143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0.399999999999999" outlineLevel="1" x14ac:dyDescent="0.25">
      <c r="A196" s="232">
        <v>40</v>
      </c>
      <c r="B196" s="233" t="s">
        <v>364</v>
      </c>
      <c r="C196" s="246" t="s">
        <v>365</v>
      </c>
      <c r="D196" s="234" t="s">
        <v>359</v>
      </c>
      <c r="E196" s="235">
        <v>1</v>
      </c>
      <c r="F196" s="236"/>
      <c r="G196" s="237">
        <f>ROUND(E196*F196,2)</f>
        <v>0</v>
      </c>
      <c r="H196" s="236"/>
      <c r="I196" s="237">
        <f>ROUND(E196*H196,2)</f>
        <v>0</v>
      </c>
      <c r="J196" s="236"/>
      <c r="K196" s="237">
        <f>ROUND(E196*J196,2)</f>
        <v>0</v>
      </c>
      <c r="L196" s="237">
        <v>21</v>
      </c>
      <c r="M196" s="237">
        <f>G196*(1+L196/100)</f>
        <v>0</v>
      </c>
      <c r="N196" s="237">
        <v>0</v>
      </c>
      <c r="O196" s="237">
        <f>ROUND(E196*N196,2)</f>
        <v>0</v>
      </c>
      <c r="P196" s="237">
        <v>0</v>
      </c>
      <c r="Q196" s="237">
        <f>ROUND(E196*P196,2)</f>
        <v>0</v>
      </c>
      <c r="R196" s="237"/>
      <c r="S196" s="237" t="s">
        <v>159</v>
      </c>
      <c r="T196" s="238" t="s">
        <v>138</v>
      </c>
      <c r="U196" s="223">
        <v>0</v>
      </c>
      <c r="V196" s="223">
        <f>ROUND(E196*U196,2)</f>
        <v>0</v>
      </c>
      <c r="W196" s="223"/>
      <c r="X196" s="223" t="s">
        <v>175</v>
      </c>
      <c r="Y196" s="213"/>
      <c r="Z196" s="213"/>
      <c r="AA196" s="213"/>
      <c r="AB196" s="213"/>
      <c r="AC196" s="213"/>
      <c r="AD196" s="213"/>
      <c r="AE196" s="213"/>
      <c r="AF196" s="213"/>
      <c r="AG196" s="213" t="s">
        <v>176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5">
      <c r="A197" s="220"/>
      <c r="B197" s="221"/>
      <c r="C197" s="258" t="s">
        <v>366</v>
      </c>
      <c r="D197" s="253"/>
      <c r="E197" s="254">
        <v>1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178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5">
      <c r="A198" s="220"/>
      <c r="B198" s="221"/>
      <c r="C198" s="248"/>
      <c r="D198" s="242"/>
      <c r="E198" s="242"/>
      <c r="F198" s="242"/>
      <c r="G198" s="242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143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ht="20.399999999999999" outlineLevel="1" x14ac:dyDescent="0.25">
      <c r="A199" s="232">
        <v>41</v>
      </c>
      <c r="B199" s="233" t="s">
        <v>367</v>
      </c>
      <c r="C199" s="246" t="s">
        <v>368</v>
      </c>
      <c r="D199" s="234" t="s">
        <v>359</v>
      </c>
      <c r="E199" s="235">
        <v>1</v>
      </c>
      <c r="F199" s="236"/>
      <c r="G199" s="237">
        <f>ROUND(E199*F199,2)</f>
        <v>0</v>
      </c>
      <c r="H199" s="236"/>
      <c r="I199" s="237">
        <f>ROUND(E199*H199,2)</f>
        <v>0</v>
      </c>
      <c r="J199" s="236"/>
      <c r="K199" s="237">
        <f>ROUND(E199*J199,2)</f>
        <v>0</v>
      </c>
      <c r="L199" s="237">
        <v>21</v>
      </c>
      <c r="M199" s="237">
        <f>G199*(1+L199/100)</f>
        <v>0</v>
      </c>
      <c r="N199" s="237">
        <v>0</v>
      </c>
      <c r="O199" s="237">
        <f>ROUND(E199*N199,2)</f>
        <v>0</v>
      </c>
      <c r="P199" s="237">
        <v>0</v>
      </c>
      <c r="Q199" s="237">
        <f>ROUND(E199*P199,2)</f>
        <v>0</v>
      </c>
      <c r="R199" s="237"/>
      <c r="S199" s="237" t="s">
        <v>159</v>
      </c>
      <c r="T199" s="238" t="s">
        <v>138</v>
      </c>
      <c r="U199" s="223">
        <v>0</v>
      </c>
      <c r="V199" s="223">
        <f>ROUND(E199*U199,2)</f>
        <v>0</v>
      </c>
      <c r="W199" s="223"/>
      <c r="X199" s="223" t="s">
        <v>175</v>
      </c>
      <c r="Y199" s="213"/>
      <c r="Z199" s="213"/>
      <c r="AA199" s="213"/>
      <c r="AB199" s="213"/>
      <c r="AC199" s="213"/>
      <c r="AD199" s="213"/>
      <c r="AE199" s="213"/>
      <c r="AF199" s="213"/>
      <c r="AG199" s="213" t="s">
        <v>176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5">
      <c r="A200" s="220"/>
      <c r="B200" s="221"/>
      <c r="C200" s="258" t="s">
        <v>369</v>
      </c>
      <c r="D200" s="253"/>
      <c r="E200" s="254">
        <v>1</v>
      </c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178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5">
      <c r="A201" s="220"/>
      <c r="B201" s="221"/>
      <c r="C201" s="248"/>
      <c r="D201" s="242"/>
      <c r="E201" s="242"/>
      <c r="F201" s="242"/>
      <c r="G201" s="242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143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ht="20.399999999999999" outlineLevel="1" x14ac:dyDescent="0.25">
      <c r="A202" s="232">
        <v>42</v>
      </c>
      <c r="B202" s="233" t="s">
        <v>370</v>
      </c>
      <c r="C202" s="246" t="s">
        <v>371</v>
      </c>
      <c r="D202" s="234" t="s">
        <v>359</v>
      </c>
      <c r="E202" s="235">
        <v>1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21</v>
      </c>
      <c r="M202" s="237">
        <f>G202*(1+L202/100)</f>
        <v>0</v>
      </c>
      <c r="N202" s="237">
        <v>0</v>
      </c>
      <c r="O202" s="237">
        <f>ROUND(E202*N202,2)</f>
        <v>0</v>
      </c>
      <c r="P202" s="237">
        <v>0</v>
      </c>
      <c r="Q202" s="237">
        <f>ROUND(E202*P202,2)</f>
        <v>0</v>
      </c>
      <c r="R202" s="237"/>
      <c r="S202" s="237" t="s">
        <v>159</v>
      </c>
      <c r="T202" s="238" t="s">
        <v>138</v>
      </c>
      <c r="U202" s="223">
        <v>0</v>
      </c>
      <c r="V202" s="223">
        <f>ROUND(E202*U202,2)</f>
        <v>0</v>
      </c>
      <c r="W202" s="223"/>
      <c r="X202" s="223" t="s">
        <v>175</v>
      </c>
      <c r="Y202" s="213"/>
      <c r="Z202" s="213"/>
      <c r="AA202" s="213"/>
      <c r="AB202" s="213"/>
      <c r="AC202" s="213"/>
      <c r="AD202" s="213"/>
      <c r="AE202" s="213"/>
      <c r="AF202" s="213"/>
      <c r="AG202" s="213" t="s">
        <v>176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5">
      <c r="A203" s="220"/>
      <c r="B203" s="221"/>
      <c r="C203" s="258" t="s">
        <v>372</v>
      </c>
      <c r="D203" s="253"/>
      <c r="E203" s="254">
        <v>1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178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5">
      <c r="A204" s="220"/>
      <c r="B204" s="221"/>
      <c r="C204" s="248"/>
      <c r="D204" s="242"/>
      <c r="E204" s="242"/>
      <c r="F204" s="242"/>
      <c r="G204" s="242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143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ht="20.399999999999999" outlineLevel="1" x14ac:dyDescent="0.25">
      <c r="A205" s="232">
        <v>43</v>
      </c>
      <c r="B205" s="233" t="s">
        <v>373</v>
      </c>
      <c r="C205" s="246" t="s">
        <v>374</v>
      </c>
      <c r="D205" s="234" t="s">
        <v>277</v>
      </c>
      <c r="E205" s="235">
        <v>3.5</v>
      </c>
      <c r="F205" s="236"/>
      <c r="G205" s="237">
        <f>ROUND(E205*F205,2)</f>
        <v>0</v>
      </c>
      <c r="H205" s="236"/>
      <c r="I205" s="237">
        <f>ROUND(E205*H205,2)</f>
        <v>0</v>
      </c>
      <c r="J205" s="236"/>
      <c r="K205" s="237">
        <f>ROUND(E205*J205,2)</f>
        <v>0</v>
      </c>
      <c r="L205" s="237">
        <v>21</v>
      </c>
      <c r="M205" s="237">
        <f>G205*(1+L205/100)</f>
        <v>0</v>
      </c>
      <c r="N205" s="237">
        <v>6.28E-3</v>
      </c>
      <c r="O205" s="237">
        <f>ROUND(E205*N205,2)</f>
        <v>0.02</v>
      </c>
      <c r="P205" s="237">
        <v>0</v>
      </c>
      <c r="Q205" s="237">
        <f>ROUND(E205*P205,2)</f>
        <v>0</v>
      </c>
      <c r="R205" s="237" t="s">
        <v>331</v>
      </c>
      <c r="S205" s="237" t="s">
        <v>137</v>
      </c>
      <c r="T205" s="238" t="s">
        <v>137</v>
      </c>
      <c r="U205" s="223">
        <v>0</v>
      </c>
      <c r="V205" s="223">
        <f>ROUND(E205*U205,2)</f>
        <v>0</v>
      </c>
      <c r="W205" s="223"/>
      <c r="X205" s="223" t="s">
        <v>332</v>
      </c>
      <c r="Y205" s="213"/>
      <c r="Z205" s="213"/>
      <c r="AA205" s="213"/>
      <c r="AB205" s="213"/>
      <c r="AC205" s="213"/>
      <c r="AD205" s="213"/>
      <c r="AE205" s="213"/>
      <c r="AF205" s="213"/>
      <c r="AG205" s="213" t="s">
        <v>333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5">
      <c r="A206" s="220"/>
      <c r="B206" s="221"/>
      <c r="C206" s="258" t="s">
        <v>375</v>
      </c>
      <c r="D206" s="253"/>
      <c r="E206" s="254">
        <v>3.5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178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5">
      <c r="A207" s="220"/>
      <c r="B207" s="221"/>
      <c r="C207" s="248"/>
      <c r="D207" s="242"/>
      <c r="E207" s="242"/>
      <c r="F207" s="242"/>
      <c r="G207" s="242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143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x14ac:dyDescent="0.25">
      <c r="A208" s="226" t="s">
        <v>132</v>
      </c>
      <c r="B208" s="227" t="s">
        <v>75</v>
      </c>
      <c r="C208" s="245" t="s">
        <v>76</v>
      </c>
      <c r="D208" s="228"/>
      <c r="E208" s="229"/>
      <c r="F208" s="230"/>
      <c r="G208" s="230">
        <f>SUMIF(AG209:AG227,"&lt;&gt;NOR",G209:G227)</f>
        <v>0</v>
      </c>
      <c r="H208" s="230"/>
      <c r="I208" s="230">
        <f>SUM(I209:I227)</f>
        <v>0</v>
      </c>
      <c r="J208" s="230"/>
      <c r="K208" s="230">
        <f>SUM(K209:K227)</f>
        <v>0</v>
      </c>
      <c r="L208" s="230"/>
      <c r="M208" s="230">
        <f>SUM(M209:M227)</f>
        <v>0</v>
      </c>
      <c r="N208" s="230"/>
      <c r="O208" s="230">
        <f>SUM(O209:O227)</f>
        <v>3.83</v>
      </c>
      <c r="P208" s="230"/>
      <c r="Q208" s="230">
        <f>SUM(Q209:Q227)</f>
        <v>0</v>
      </c>
      <c r="R208" s="230"/>
      <c r="S208" s="230"/>
      <c r="T208" s="231"/>
      <c r="U208" s="225"/>
      <c r="V208" s="225">
        <f>SUM(V209:V227)</f>
        <v>52.499999999999993</v>
      </c>
      <c r="W208" s="225"/>
      <c r="X208" s="225"/>
      <c r="AG208" t="s">
        <v>133</v>
      </c>
    </row>
    <row r="209" spans="1:60" ht="20.399999999999999" outlineLevel="1" x14ac:dyDescent="0.25">
      <c r="A209" s="232">
        <v>44</v>
      </c>
      <c r="B209" s="233" t="s">
        <v>376</v>
      </c>
      <c r="C209" s="246" t="s">
        <v>377</v>
      </c>
      <c r="D209" s="234" t="s">
        <v>196</v>
      </c>
      <c r="E209" s="235">
        <v>180</v>
      </c>
      <c r="F209" s="236"/>
      <c r="G209" s="237">
        <f>ROUND(E209*F209,2)</f>
        <v>0</v>
      </c>
      <c r="H209" s="236"/>
      <c r="I209" s="237">
        <f>ROUND(E209*H209,2)</f>
        <v>0</v>
      </c>
      <c r="J209" s="236"/>
      <c r="K209" s="237">
        <f>ROUND(E209*J209,2)</f>
        <v>0</v>
      </c>
      <c r="L209" s="237">
        <v>21</v>
      </c>
      <c r="M209" s="237">
        <f>G209*(1+L209/100)</f>
        <v>0</v>
      </c>
      <c r="N209" s="237">
        <v>1.8380000000000001E-2</v>
      </c>
      <c r="O209" s="237">
        <f>ROUND(E209*N209,2)</f>
        <v>3.31</v>
      </c>
      <c r="P209" s="237">
        <v>0</v>
      </c>
      <c r="Q209" s="237">
        <f>ROUND(E209*P209,2)</f>
        <v>0</v>
      </c>
      <c r="R209" s="237" t="s">
        <v>378</v>
      </c>
      <c r="S209" s="237" t="s">
        <v>137</v>
      </c>
      <c r="T209" s="238" t="s">
        <v>137</v>
      </c>
      <c r="U209" s="223">
        <v>0.123</v>
      </c>
      <c r="V209" s="223">
        <f>ROUND(E209*U209,2)</f>
        <v>22.14</v>
      </c>
      <c r="W209" s="223"/>
      <c r="X209" s="223" t="s">
        <v>175</v>
      </c>
      <c r="Y209" s="213"/>
      <c r="Z209" s="213"/>
      <c r="AA209" s="213"/>
      <c r="AB209" s="213"/>
      <c r="AC209" s="213"/>
      <c r="AD209" s="213"/>
      <c r="AE209" s="213"/>
      <c r="AF209" s="213"/>
      <c r="AG209" s="213" t="s">
        <v>176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5">
      <c r="A210" s="220"/>
      <c r="B210" s="221"/>
      <c r="C210" s="259" t="s">
        <v>379</v>
      </c>
      <c r="D210" s="255"/>
      <c r="E210" s="255"/>
      <c r="F210" s="255"/>
      <c r="G210" s="255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199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5">
      <c r="A211" s="220"/>
      <c r="B211" s="221"/>
      <c r="C211" s="260" t="s">
        <v>380</v>
      </c>
      <c r="D211" s="256"/>
      <c r="E211" s="256"/>
      <c r="F211" s="256"/>
      <c r="G211" s="256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142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5">
      <c r="A212" s="220"/>
      <c r="B212" s="221"/>
      <c r="C212" s="258" t="s">
        <v>381</v>
      </c>
      <c r="D212" s="253"/>
      <c r="E212" s="254">
        <v>180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178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5">
      <c r="A213" s="220"/>
      <c r="B213" s="221"/>
      <c r="C213" s="248"/>
      <c r="D213" s="242"/>
      <c r="E213" s="242"/>
      <c r="F213" s="242"/>
      <c r="G213" s="242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143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ht="30.6" outlineLevel="1" x14ac:dyDescent="0.25">
      <c r="A214" s="232">
        <v>45</v>
      </c>
      <c r="B214" s="233" t="s">
        <v>382</v>
      </c>
      <c r="C214" s="246" t="s">
        <v>383</v>
      </c>
      <c r="D214" s="234" t="s">
        <v>196</v>
      </c>
      <c r="E214" s="235">
        <v>180</v>
      </c>
      <c r="F214" s="236"/>
      <c r="G214" s="237">
        <f>ROUND(E214*F214,2)</f>
        <v>0</v>
      </c>
      <c r="H214" s="236"/>
      <c r="I214" s="237">
        <f>ROUND(E214*H214,2)</f>
        <v>0</v>
      </c>
      <c r="J214" s="236"/>
      <c r="K214" s="237">
        <f>ROUND(E214*J214,2)</f>
        <v>0</v>
      </c>
      <c r="L214" s="237">
        <v>21</v>
      </c>
      <c r="M214" s="237">
        <f>G214*(1+L214/100)</f>
        <v>0</v>
      </c>
      <c r="N214" s="237">
        <v>8.1999999999999998E-4</v>
      </c>
      <c r="O214" s="237">
        <f>ROUND(E214*N214,2)</f>
        <v>0.15</v>
      </c>
      <c r="P214" s="237">
        <v>0</v>
      </c>
      <c r="Q214" s="237">
        <f>ROUND(E214*P214,2)</f>
        <v>0</v>
      </c>
      <c r="R214" s="237" t="s">
        <v>378</v>
      </c>
      <c r="S214" s="237" t="s">
        <v>137</v>
      </c>
      <c r="T214" s="238" t="s">
        <v>137</v>
      </c>
      <c r="U214" s="223">
        <v>6.0000000000000001E-3</v>
      </c>
      <c r="V214" s="223">
        <f>ROUND(E214*U214,2)</f>
        <v>1.08</v>
      </c>
      <c r="W214" s="223"/>
      <c r="X214" s="223" t="s">
        <v>175</v>
      </c>
      <c r="Y214" s="213"/>
      <c r="Z214" s="213"/>
      <c r="AA214" s="213"/>
      <c r="AB214" s="213"/>
      <c r="AC214" s="213"/>
      <c r="AD214" s="213"/>
      <c r="AE214" s="213"/>
      <c r="AF214" s="213"/>
      <c r="AG214" s="213" t="s">
        <v>176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5">
      <c r="A215" s="220"/>
      <c r="B215" s="221"/>
      <c r="C215" s="259" t="s">
        <v>379</v>
      </c>
      <c r="D215" s="255"/>
      <c r="E215" s="255"/>
      <c r="F215" s="255"/>
      <c r="G215" s="255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199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5">
      <c r="A216" s="220"/>
      <c r="B216" s="221"/>
      <c r="C216" s="248"/>
      <c r="D216" s="242"/>
      <c r="E216" s="242"/>
      <c r="F216" s="242"/>
      <c r="G216" s="242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143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5">
      <c r="A217" s="232">
        <v>46</v>
      </c>
      <c r="B217" s="233" t="s">
        <v>384</v>
      </c>
      <c r="C217" s="246" t="s">
        <v>385</v>
      </c>
      <c r="D217" s="234" t="s">
        <v>196</v>
      </c>
      <c r="E217" s="235">
        <v>180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21</v>
      </c>
      <c r="M217" s="237">
        <f>G217*(1+L217/100)</f>
        <v>0</v>
      </c>
      <c r="N217" s="237">
        <v>0</v>
      </c>
      <c r="O217" s="237">
        <f>ROUND(E217*N217,2)</f>
        <v>0</v>
      </c>
      <c r="P217" s="237">
        <v>0</v>
      </c>
      <c r="Q217" s="237">
        <f>ROUND(E217*P217,2)</f>
        <v>0</v>
      </c>
      <c r="R217" s="237" t="s">
        <v>378</v>
      </c>
      <c r="S217" s="237" t="s">
        <v>137</v>
      </c>
      <c r="T217" s="238" t="s">
        <v>137</v>
      </c>
      <c r="U217" s="223">
        <v>0.105</v>
      </c>
      <c r="V217" s="223">
        <f>ROUND(E217*U217,2)</f>
        <v>18.899999999999999</v>
      </c>
      <c r="W217" s="223"/>
      <c r="X217" s="223" t="s">
        <v>175</v>
      </c>
      <c r="Y217" s="213"/>
      <c r="Z217" s="213"/>
      <c r="AA217" s="213"/>
      <c r="AB217" s="213"/>
      <c r="AC217" s="213"/>
      <c r="AD217" s="213"/>
      <c r="AE217" s="213"/>
      <c r="AF217" s="213"/>
      <c r="AG217" s="213" t="s">
        <v>176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5">
      <c r="A218" s="220"/>
      <c r="B218" s="221"/>
      <c r="C218" s="249"/>
      <c r="D218" s="243"/>
      <c r="E218" s="243"/>
      <c r="F218" s="243"/>
      <c r="G218" s="24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143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5">
      <c r="A219" s="232">
        <v>47</v>
      </c>
      <c r="B219" s="233" t="s">
        <v>386</v>
      </c>
      <c r="C219" s="246" t="s">
        <v>387</v>
      </c>
      <c r="D219" s="234" t="s">
        <v>196</v>
      </c>
      <c r="E219" s="235">
        <v>30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21</v>
      </c>
      <c r="M219" s="237">
        <f>G219*(1+L219/100)</f>
        <v>0</v>
      </c>
      <c r="N219" s="237">
        <v>6.3499999999999997E-3</v>
      </c>
      <c r="O219" s="237">
        <f>ROUND(E219*N219,2)</f>
        <v>0.19</v>
      </c>
      <c r="P219" s="237">
        <v>0</v>
      </c>
      <c r="Q219" s="237">
        <f>ROUND(E219*P219,2)</f>
        <v>0</v>
      </c>
      <c r="R219" s="237" t="s">
        <v>378</v>
      </c>
      <c r="S219" s="237" t="s">
        <v>137</v>
      </c>
      <c r="T219" s="238" t="s">
        <v>137</v>
      </c>
      <c r="U219" s="223">
        <v>0.26</v>
      </c>
      <c r="V219" s="223">
        <f>ROUND(E219*U219,2)</f>
        <v>7.8</v>
      </c>
      <c r="W219" s="223"/>
      <c r="X219" s="223" t="s">
        <v>175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176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5">
      <c r="A220" s="220"/>
      <c r="B220" s="221"/>
      <c r="C220" s="249"/>
      <c r="D220" s="243"/>
      <c r="E220" s="243"/>
      <c r="F220" s="243"/>
      <c r="G220" s="24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143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5">
      <c r="A221" s="232">
        <v>48</v>
      </c>
      <c r="B221" s="233" t="s">
        <v>388</v>
      </c>
      <c r="C221" s="246" t="s">
        <v>389</v>
      </c>
      <c r="D221" s="234" t="s">
        <v>277</v>
      </c>
      <c r="E221" s="235">
        <v>7.5</v>
      </c>
      <c r="F221" s="236"/>
      <c r="G221" s="237">
        <f>ROUND(E221*F221,2)</f>
        <v>0</v>
      </c>
      <c r="H221" s="236"/>
      <c r="I221" s="237">
        <f>ROUND(E221*H221,2)</f>
        <v>0</v>
      </c>
      <c r="J221" s="236"/>
      <c r="K221" s="237">
        <f>ROUND(E221*J221,2)</f>
        <v>0</v>
      </c>
      <c r="L221" s="237">
        <v>21</v>
      </c>
      <c r="M221" s="237">
        <f>G221*(1+L221/100)</f>
        <v>0</v>
      </c>
      <c r="N221" s="237">
        <v>2.1909999999999999E-2</v>
      </c>
      <c r="O221" s="237">
        <f>ROUND(E221*N221,2)</f>
        <v>0.16</v>
      </c>
      <c r="P221" s="237">
        <v>0</v>
      </c>
      <c r="Q221" s="237">
        <f>ROUND(E221*P221,2)</f>
        <v>0</v>
      </c>
      <c r="R221" s="237" t="s">
        <v>378</v>
      </c>
      <c r="S221" s="237" t="s">
        <v>137</v>
      </c>
      <c r="T221" s="238" t="s">
        <v>137</v>
      </c>
      <c r="U221" s="223">
        <v>0.20300000000000001</v>
      </c>
      <c r="V221" s="223">
        <f>ROUND(E221*U221,2)</f>
        <v>1.52</v>
      </c>
      <c r="W221" s="223"/>
      <c r="X221" s="223" t="s">
        <v>175</v>
      </c>
      <c r="Y221" s="213"/>
      <c r="Z221" s="213"/>
      <c r="AA221" s="213"/>
      <c r="AB221" s="213"/>
      <c r="AC221" s="213"/>
      <c r="AD221" s="213"/>
      <c r="AE221" s="213"/>
      <c r="AF221" s="213"/>
      <c r="AG221" s="213" t="s">
        <v>176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5">
      <c r="A222" s="220"/>
      <c r="B222" s="221"/>
      <c r="C222" s="249"/>
      <c r="D222" s="243"/>
      <c r="E222" s="243"/>
      <c r="F222" s="243"/>
      <c r="G222" s="24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143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ht="30.6" outlineLevel="1" x14ac:dyDescent="0.25">
      <c r="A223" s="232">
        <v>49</v>
      </c>
      <c r="B223" s="233" t="s">
        <v>390</v>
      </c>
      <c r="C223" s="246" t="s">
        <v>391</v>
      </c>
      <c r="D223" s="234" t="s">
        <v>277</v>
      </c>
      <c r="E223" s="235">
        <v>7.5</v>
      </c>
      <c r="F223" s="236"/>
      <c r="G223" s="237">
        <f>ROUND(E223*F223,2)</f>
        <v>0</v>
      </c>
      <c r="H223" s="236"/>
      <c r="I223" s="237">
        <f>ROUND(E223*H223,2)</f>
        <v>0</v>
      </c>
      <c r="J223" s="236"/>
      <c r="K223" s="237">
        <f>ROUND(E223*J223,2)</f>
        <v>0</v>
      </c>
      <c r="L223" s="237">
        <v>21</v>
      </c>
      <c r="M223" s="237">
        <f>G223*(1+L223/100)</f>
        <v>0</v>
      </c>
      <c r="N223" s="237">
        <v>2.2499999999999998E-3</v>
      </c>
      <c r="O223" s="237">
        <f>ROUND(E223*N223,2)</f>
        <v>0.02</v>
      </c>
      <c r="P223" s="237">
        <v>0</v>
      </c>
      <c r="Q223" s="237">
        <f>ROUND(E223*P223,2)</f>
        <v>0</v>
      </c>
      <c r="R223" s="237" t="s">
        <v>378</v>
      </c>
      <c r="S223" s="237" t="s">
        <v>137</v>
      </c>
      <c r="T223" s="238" t="s">
        <v>137</v>
      </c>
      <c r="U223" s="223">
        <v>0.01</v>
      </c>
      <c r="V223" s="223">
        <f>ROUND(E223*U223,2)</f>
        <v>0.08</v>
      </c>
      <c r="W223" s="223"/>
      <c r="X223" s="223" t="s">
        <v>175</v>
      </c>
      <c r="Y223" s="213"/>
      <c r="Z223" s="213"/>
      <c r="AA223" s="213"/>
      <c r="AB223" s="213"/>
      <c r="AC223" s="213"/>
      <c r="AD223" s="213"/>
      <c r="AE223" s="213"/>
      <c r="AF223" s="213"/>
      <c r="AG223" s="213" t="s">
        <v>176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5">
      <c r="A224" s="220"/>
      <c r="B224" s="221"/>
      <c r="C224" s="249"/>
      <c r="D224" s="243"/>
      <c r="E224" s="243"/>
      <c r="F224" s="243"/>
      <c r="G224" s="24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143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5">
      <c r="A225" s="232">
        <v>50</v>
      </c>
      <c r="B225" s="233" t="s">
        <v>392</v>
      </c>
      <c r="C225" s="246" t="s">
        <v>393</v>
      </c>
      <c r="D225" s="234" t="s">
        <v>277</v>
      </c>
      <c r="E225" s="235">
        <v>7.5</v>
      </c>
      <c r="F225" s="236"/>
      <c r="G225" s="237">
        <f>ROUND(E225*F225,2)</f>
        <v>0</v>
      </c>
      <c r="H225" s="236"/>
      <c r="I225" s="237">
        <f>ROUND(E225*H225,2)</f>
        <v>0</v>
      </c>
      <c r="J225" s="236"/>
      <c r="K225" s="237">
        <f>ROUND(E225*J225,2)</f>
        <v>0</v>
      </c>
      <c r="L225" s="237">
        <v>21</v>
      </c>
      <c r="M225" s="237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7" t="s">
        <v>378</v>
      </c>
      <c r="S225" s="237" t="s">
        <v>137</v>
      </c>
      <c r="T225" s="238" t="s">
        <v>137</v>
      </c>
      <c r="U225" s="223">
        <v>0.13100000000000001</v>
      </c>
      <c r="V225" s="223">
        <f>ROUND(E225*U225,2)</f>
        <v>0.98</v>
      </c>
      <c r="W225" s="223"/>
      <c r="X225" s="223" t="s">
        <v>175</v>
      </c>
      <c r="Y225" s="213"/>
      <c r="Z225" s="213"/>
      <c r="AA225" s="213"/>
      <c r="AB225" s="213"/>
      <c r="AC225" s="213"/>
      <c r="AD225" s="213"/>
      <c r="AE225" s="213"/>
      <c r="AF225" s="213"/>
      <c r="AG225" s="213" t="s">
        <v>176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5">
      <c r="A226" s="220"/>
      <c r="B226" s="221"/>
      <c r="C226" s="259" t="s">
        <v>394</v>
      </c>
      <c r="D226" s="255"/>
      <c r="E226" s="255"/>
      <c r="F226" s="255"/>
      <c r="G226" s="255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199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5">
      <c r="A227" s="220"/>
      <c r="B227" s="221"/>
      <c r="C227" s="248"/>
      <c r="D227" s="242"/>
      <c r="E227" s="242"/>
      <c r="F227" s="242"/>
      <c r="G227" s="242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143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x14ac:dyDescent="0.25">
      <c r="A228" s="226" t="s">
        <v>132</v>
      </c>
      <c r="B228" s="227" t="s">
        <v>77</v>
      </c>
      <c r="C228" s="245" t="s">
        <v>78</v>
      </c>
      <c r="D228" s="228"/>
      <c r="E228" s="229"/>
      <c r="F228" s="230"/>
      <c r="G228" s="230">
        <f>SUMIF(AG229:AG242,"&lt;&gt;NOR",G229:G242)</f>
        <v>0</v>
      </c>
      <c r="H228" s="230"/>
      <c r="I228" s="230">
        <f>SUM(I229:I242)</f>
        <v>0</v>
      </c>
      <c r="J228" s="230"/>
      <c r="K228" s="230">
        <f>SUM(K229:K242)</f>
        <v>0</v>
      </c>
      <c r="L228" s="230"/>
      <c r="M228" s="230">
        <f>SUM(M229:M242)</f>
        <v>0</v>
      </c>
      <c r="N228" s="230"/>
      <c r="O228" s="230">
        <f>SUM(O229:O242)</f>
        <v>0.01</v>
      </c>
      <c r="P228" s="230"/>
      <c r="Q228" s="230">
        <f>SUM(Q229:Q242)</f>
        <v>0</v>
      </c>
      <c r="R228" s="230"/>
      <c r="S228" s="230"/>
      <c r="T228" s="231"/>
      <c r="U228" s="225"/>
      <c r="V228" s="225">
        <f>SUM(V229:V242)</f>
        <v>86.089999999999989</v>
      </c>
      <c r="W228" s="225"/>
      <c r="X228" s="225"/>
      <c r="AG228" t="s">
        <v>133</v>
      </c>
    </row>
    <row r="229" spans="1:60" ht="40.799999999999997" outlineLevel="1" x14ac:dyDescent="0.25">
      <c r="A229" s="232">
        <v>51</v>
      </c>
      <c r="B229" s="233" t="s">
        <v>395</v>
      </c>
      <c r="C229" s="246" t="s">
        <v>396</v>
      </c>
      <c r="D229" s="234" t="s">
        <v>196</v>
      </c>
      <c r="E229" s="235">
        <v>267</v>
      </c>
      <c r="F229" s="236"/>
      <c r="G229" s="237">
        <f>ROUND(E229*F229,2)</f>
        <v>0</v>
      </c>
      <c r="H229" s="236"/>
      <c r="I229" s="237">
        <f>ROUND(E229*H229,2)</f>
        <v>0</v>
      </c>
      <c r="J229" s="236"/>
      <c r="K229" s="237">
        <f>ROUND(E229*J229,2)</f>
        <v>0</v>
      </c>
      <c r="L229" s="237">
        <v>21</v>
      </c>
      <c r="M229" s="237">
        <f>G229*(1+L229/100)</f>
        <v>0</v>
      </c>
      <c r="N229" s="237">
        <v>4.0000000000000003E-5</v>
      </c>
      <c r="O229" s="237">
        <f>ROUND(E229*N229,2)</f>
        <v>0.01</v>
      </c>
      <c r="P229" s="237">
        <v>0</v>
      </c>
      <c r="Q229" s="237">
        <f>ROUND(E229*P229,2)</f>
        <v>0</v>
      </c>
      <c r="R229" s="237" t="s">
        <v>236</v>
      </c>
      <c r="S229" s="237" t="s">
        <v>137</v>
      </c>
      <c r="T229" s="238" t="s">
        <v>137</v>
      </c>
      <c r="U229" s="223">
        <v>0.308</v>
      </c>
      <c r="V229" s="223">
        <f>ROUND(E229*U229,2)</f>
        <v>82.24</v>
      </c>
      <c r="W229" s="223"/>
      <c r="X229" s="223" t="s">
        <v>175</v>
      </c>
      <c r="Y229" s="213"/>
      <c r="Z229" s="213"/>
      <c r="AA229" s="213"/>
      <c r="AB229" s="213"/>
      <c r="AC229" s="213"/>
      <c r="AD229" s="213"/>
      <c r="AE229" s="213"/>
      <c r="AF229" s="213"/>
      <c r="AG229" s="213" t="s">
        <v>176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5">
      <c r="A230" s="220"/>
      <c r="B230" s="221"/>
      <c r="C230" s="247" t="s">
        <v>397</v>
      </c>
      <c r="D230" s="240"/>
      <c r="E230" s="240"/>
      <c r="F230" s="240"/>
      <c r="G230" s="240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142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39" t="str">
        <f>C230</f>
        <v>zárubněmi, umytí a vyčištění jiných zasklených a natíraných ploch a zařizovacích předmětů před předáním do užívání světlá výška podlaží do 4 m</v>
      </c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5">
      <c r="A231" s="220"/>
      <c r="B231" s="221"/>
      <c r="C231" s="248"/>
      <c r="D231" s="242"/>
      <c r="E231" s="242"/>
      <c r="F231" s="242"/>
      <c r="G231" s="242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143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ht="20.399999999999999" outlineLevel="1" x14ac:dyDescent="0.25">
      <c r="A232" s="232">
        <v>52</v>
      </c>
      <c r="B232" s="233" t="s">
        <v>398</v>
      </c>
      <c r="C232" s="246" t="s">
        <v>399</v>
      </c>
      <c r="D232" s="234" t="s">
        <v>268</v>
      </c>
      <c r="E232" s="235">
        <v>14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21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0</v>
      </c>
      <c r="Q232" s="237">
        <f>ROUND(E232*P232,2)</f>
        <v>0</v>
      </c>
      <c r="R232" s="237" t="s">
        <v>302</v>
      </c>
      <c r="S232" s="237" t="s">
        <v>137</v>
      </c>
      <c r="T232" s="238" t="s">
        <v>137</v>
      </c>
      <c r="U232" s="223">
        <v>0.27500000000000002</v>
      </c>
      <c r="V232" s="223">
        <f>ROUND(E232*U232,2)</f>
        <v>3.85</v>
      </c>
      <c r="W232" s="223"/>
      <c r="X232" s="223" t="s">
        <v>175</v>
      </c>
      <c r="Y232" s="213"/>
      <c r="Z232" s="213"/>
      <c r="AA232" s="213"/>
      <c r="AB232" s="213"/>
      <c r="AC232" s="213"/>
      <c r="AD232" s="213"/>
      <c r="AE232" s="213"/>
      <c r="AF232" s="213"/>
      <c r="AG232" s="213" t="s">
        <v>176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5">
      <c r="A233" s="220"/>
      <c r="B233" s="221"/>
      <c r="C233" s="258" t="s">
        <v>400</v>
      </c>
      <c r="D233" s="253"/>
      <c r="E233" s="254">
        <v>4</v>
      </c>
      <c r="F233" s="223"/>
      <c r="G233" s="223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178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5">
      <c r="A234" s="220"/>
      <c r="B234" s="221"/>
      <c r="C234" s="258" t="s">
        <v>401</v>
      </c>
      <c r="D234" s="253"/>
      <c r="E234" s="254">
        <v>4</v>
      </c>
      <c r="F234" s="223"/>
      <c r="G234" s="22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178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5">
      <c r="A235" s="220"/>
      <c r="B235" s="221"/>
      <c r="C235" s="258" t="s">
        <v>402</v>
      </c>
      <c r="D235" s="253"/>
      <c r="E235" s="254">
        <v>6</v>
      </c>
      <c r="F235" s="223"/>
      <c r="G235" s="223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178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5">
      <c r="A236" s="220"/>
      <c r="B236" s="221"/>
      <c r="C236" s="248"/>
      <c r="D236" s="242"/>
      <c r="E236" s="242"/>
      <c r="F236" s="242"/>
      <c r="G236" s="242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143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5">
      <c r="A237" s="232">
        <v>53</v>
      </c>
      <c r="B237" s="233" t="s">
        <v>403</v>
      </c>
      <c r="C237" s="246" t="s">
        <v>404</v>
      </c>
      <c r="D237" s="234" t="s">
        <v>196</v>
      </c>
      <c r="E237" s="235">
        <v>99</v>
      </c>
      <c r="F237" s="236"/>
      <c r="G237" s="237">
        <f>ROUND(E237*F237,2)</f>
        <v>0</v>
      </c>
      <c r="H237" s="236"/>
      <c r="I237" s="237">
        <f>ROUND(E237*H237,2)</f>
        <v>0</v>
      </c>
      <c r="J237" s="236"/>
      <c r="K237" s="237">
        <f>ROUND(E237*J237,2)</f>
        <v>0</v>
      </c>
      <c r="L237" s="237">
        <v>21</v>
      </c>
      <c r="M237" s="237">
        <f>G237*(1+L237/100)</f>
        <v>0</v>
      </c>
      <c r="N237" s="237">
        <v>0</v>
      </c>
      <c r="O237" s="237">
        <f>ROUND(E237*N237,2)</f>
        <v>0</v>
      </c>
      <c r="P237" s="237">
        <v>0</v>
      </c>
      <c r="Q237" s="237">
        <f>ROUND(E237*P237,2)</f>
        <v>0</v>
      </c>
      <c r="R237" s="237"/>
      <c r="S237" s="237" t="s">
        <v>159</v>
      </c>
      <c r="T237" s="238" t="s">
        <v>405</v>
      </c>
      <c r="U237" s="223">
        <v>0</v>
      </c>
      <c r="V237" s="223">
        <f>ROUND(E237*U237,2)</f>
        <v>0</v>
      </c>
      <c r="W237" s="223"/>
      <c r="X237" s="223" t="s">
        <v>175</v>
      </c>
      <c r="Y237" s="213"/>
      <c r="Z237" s="213"/>
      <c r="AA237" s="213"/>
      <c r="AB237" s="213"/>
      <c r="AC237" s="213"/>
      <c r="AD237" s="213"/>
      <c r="AE237" s="213"/>
      <c r="AF237" s="213"/>
      <c r="AG237" s="213" t="s">
        <v>176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5">
      <c r="A238" s="220"/>
      <c r="B238" s="221"/>
      <c r="C238" s="258" t="s">
        <v>406</v>
      </c>
      <c r="D238" s="253"/>
      <c r="E238" s="254">
        <v>87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178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5">
      <c r="A239" s="220"/>
      <c r="B239" s="221"/>
      <c r="C239" s="258" t="s">
        <v>407</v>
      </c>
      <c r="D239" s="253"/>
      <c r="E239" s="254">
        <v>12</v>
      </c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178</v>
      </c>
      <c r="AH239" s="213">
        <v>0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5">
      <c r="A240" s="220"/>
      <c r="B240" s="221"/>
      <c r="C240" s="248"/>
      <c r="D240" s="242"/>
      <c r="E240" s="242"/>
      <c r="F240" s="242"/>
      <c r="G240" s="242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3"/>
      <c r="Z240" s="213"/>
      <c r="AA240" s="213"/>
      <c r="AB240" s="213"/>
      <c r="AC240" s="213"/>
      <c r="AD240" s="213"/>
      <c r="AE240" s="213"/>
      <c r="AF240" s="213"/>
      <c r="AG240" s="213" t="s">
        <v>143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5">
      <c r="A241" s="232">
        <v>54</v>
      </c>
      <c r="B241" s="233" t="s">
        <v>408</v>
      </c>
      <c r="C241" s="246" t="s">
        <v>409</v>
      </c>
      <c r="D241" s="234" t="s">
        <v>0</v>
      </c>
      <c r="E241" s="235">
        <v>2</v>
      </c>
      <c r="F241" s="236"/>
      <c r="G241" s="237">
        <f>ROUND(E241*F241,2)</f>
        <v>0</v>
      </c>
      <c r="H241" s="236"/>
      <c r="I241" s="237">
        <f>ROUND(E241*H241,2)</f>
        <v>0</v>
      </c>
      <c r="J241" s="236"/>
      <c r="K241" s="237">
        <f>ROUND(E241*J241,2)</f>
        <v>0</v>
      </c>
      <c r="L241" s="237">
        <v>21</v>
      </c>
      <c r="M241" s="237">
        <f>G241*(1+L241/100)</f>
        <v>0</v>
      </c>
      <c r="N241" s="237">
        <v>0</v>
      </c>
      <c r="O241" s="237">
        <f>ROUND(E241*N241,2)</f>
        <v>0</v>
      </c>
      <c r="P241" s="237">
        <v>0</v>
      </c>
      <c r="Q241" s="237">
        <f>ROUND(E241*P241,2)</f>
        <v>0</v>
      </c>
      <c r="R241" s="237"/>
      <c r="S241" s="237" t="s">
        <v>159</v>
      </c>
      <c r="T241" s="238" t="s">
        <v>138</v>
      </c>
      <c r="U241" s="223">
        <v>0</v>
      </c>
      <c r="V241" s="223">
        <f>ROUND(E241*U241,2)</f>
        <v>0</v>
      </c>
      <c r="W241" s="223"/>
      <c r="X241" s="223" t="s">
        <v>139</v>
      </c>
      <c r="Y241" s="213"/>
      <c r="Z241" s="213"/>
      <c r="AA241" s="213"/>
      <c r="AB241" s="213"/>
      <c r="AC241" s="213"/>
      <c r="AD241" s="213"/>
      <c r="AE241" s="213"/>
      <c r="AF241" s="213"/>
      <c r="AG241" s="213" t="s">
        <v>410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5">
      <c r="A242" s="220"/>
      <c r="B242" s="221"/>
      <c r="C242" s="249"/>
      <c r="D242" s="243"/>
      <c r="E242" s="243"/>
      <c r="F242" s="243"/>
      <c r="G242" s="24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143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x14ac:dyDescent="0.25">
      <c r="A243" s="226" t="s">
        <v>132</v>
      </c>
      <c r="B243" s="227" t="s">
        <v>79</v>
      </c>
      <c r="C243" s="245" t="s">
        <v>80</v>
      </c>
      <c r="D243" s="228"/>
      <c r="E243" s="229"/>
      <c r="F243" s="230"/>
      <c r="G243" s="230">
        <f>SUMIF(AG244:AG295,"&lt;&gt;NOR",G244:G295)</f>
        <v>0</v>
      </c>
      <c r="H243" s="230"/>
      <c r="I243" s="230">
        <f>SUM(I244:I295)</f>
        <v>0</v>
      </c>
      <c r="J243" s="230"/>
      <c r="K243" s="230">
        <f>SUM(K244:K295)</f>
        <v>0</v>
      </c>
      <c r="L243" s="230"/>
      <c r="M243" s="230">
        <f>SUM(M244:M295)</f>
        <v>0</v>
      </c>
      <c r="N243" s="230"/>
      <c r="O243" s="230">
        <f>SUM(O244:O295)</f>
        <v>0.03</v>
      </c>
      <c r="P243" s="230"/>
      <c r="Q243" s="230">
        <f>SUM(Q244:Q295)</f>
        <v>10.679999999999998</v>
      </c>
      <c r="R243" s="230"/>
      <c r="S243" s="230"/>
      <c r="T243" s="231"/>
      <c r="U243" s="225"/>
      <c r="V243" s="225">
        <f>SUM(V244:V295)</f>
        <v>95.24</v>
      </c>
      <c r="W243" s="225"/>
      <c r="X243" s="225"/>
      <c r="AG243" t="s">
        <v>133</v>
      </c>
    </row>
    <row r="244" spans="1:60" ht="20.399999999999999" outlineLevel="1" x14ac:dyDescent="0.25">
      <c r="A244" s="232">
        <v>55</v>
      </c>
      <c r="B244" s="233" t="s">
        <v>411</v>
      </c>
      <c r="C244" s="246" t="s">
        <v>412</v>
      </c>
      <c r="D244" s="234" t="s">
        <v>205</v>
      </c>
      <c r="E244" s="235">
        <v>3.84198</v>
      </c>
      <c r="F244" s="236"/>
      <c r="G244" s="237">
        <f>ROUND(E244*F244,2)</f>
        <v>0</v>
      </c>
      <c r="H244" s="236"/>
      <c r="I244" s="237">
        <f>ROUND(E244*H244,2)</f>
        <v>0</v>
      </c>
      <c r="J244" s="236"/>
      <c r="K244" s="237">
        <f>ROUND(E244*J244,2)</f>
        <v>0</v>
      </c>
      <c r="L244" s="237">
        <v>21</v>
      </c>
      <c r="M244" s="237">
        <f>G244*(1+L244/100)</f>
        <v>0</v>
      </c>
      <c r="N244" s="237">
        <v>1.2800000000000001E-3</v>
      </c>
      <c r="O244" s="237">
        <f>ROUND(E244*N244,2)</f>
        <v>0</v>
      </c>
      <c r="P244" s="237">
        <v>1.8</v>
      </c>
      <c r="Q244" s="237">
        <f>ROUND(E244*P244,2)</f>
        <v>6.92</v>
      </c>
      <c r="R244" s="237" t="s">
        <v>413</v>
      </c>
      <c r="S244" s="237" t="s">
        <v>137</v>
      </c>
      <c r="T244" s="238" t="s">
        <v>137</v>
      </c>
      <c r="U244" s="223">
        <v>1.52</v>
      </c>
      <c r="V244" s="223">
        <f>ROUND(E244*U244,2)</f>
        <v>5.84</v>
      </c>
      <c r="W244" s="223"/>
      <c r="X244" s="223" t="s">
        <v>175</v>
      </c>
      <c r="Y244" s="213"/>
      <c r="Z244" s="213"/>
      <c r="AA244" s="213"/>
      <c r="AB244" s="213"/>
      <c r="AC244" s="213"/>
      <c r="AD244" s="213"/>
      <c r="AE244" s="213"/>
      <c r="AF244" s="213"/>
      <c r="AG244" s="213" t="s">
        <v>176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ht="21" outlineLevel="1" x14ac:dyDescent="0.25">
      <c r="A245" s="220"/>
      <c r="B245" s="221"/>
      <c r="C245" s="259" t="s">
        <v>414</v>
      </c>
      <c r="D245" s="255"/>
      <c r="E245" s="255"/>
      <c r="F245" s="255"/>
      <c r="G245" s="255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199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39" t="str">
        <f>C245</f>
        <v>nebo vybourání otvorů průřezové plochy přes 4 m2 ve zdivu nadzákladovém, včetně pomocného lešení o výšce podlahy do 1900 mm a pro zatížení do 1,5 kPa  (150 kg/m2)</v>
      </c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5">
      <c r="A246" s="220"/>
      <c r="B246" s="221"/>
      <c r="C246" s="258" t="s">
        <v>415</v>
      </c>
      <c r="D246" s="253"/>
      <c r="E246" s="254">
        <v>0.91800000000000004</v>
      </c>
      <c r="F246" s="223"/>
      <c r="G246" s="223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178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5">
      <c r="A247" s="220"/>
      <c r="B247" s="221"/>
      <c r="C247" s="258" t="s">
        <v>416</v>
      </c>
      <c r="D247" s="253"/>
      <c r="E247" s="254">
        <v>0.62117999999999995</v>
      </c>
      <c r="F247" s="223"/>
      <c r="G247" s="223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178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5">
      <c r="A248" s="220"/>
      <c r="B248" s="221"/>
      <c r="C248" s="258" t="s">
        <v>417</v>
      </c>
      <c r="D248" s="253"/>
      <c r="E248" s="254">
        <v>0.63954</v>
      </c>
      <c r="F248" s="223"/>
      <c r="G248" s="223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178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5">
      <c r="A249" s="220"/>
      <c r="B249" s="221"/>
      <c r="C249" s="258" t="s">
        <v>418</v>
      </c>
      <c r="D249" s="253"/>
      <c r="E249" s="254">
        <v>0.62424000000000002</v>
      </c>
      <c r="F249" s="223"/>
      <c r="G249" s="223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178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5">
      <c r="A250" s="220"/>
      <c r="B250" s="221"/>
      <c r="C250" s="258" t="s">
        <v>419</v>
      </c>
      <c r="D250" s="253"/>
      <c r="E250" s="254">
        <v>0.51102000000000003</v>
      </c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178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5">
      <c r="A251" s="220"/>
      <c r="B251" s="221"/>
      <c r="C251" s="258" t="s">
        <v>420</v>
      </c>
      <c r="D251" s="253"/>
      <c r="E251" s="254">
        <v>0.52800000000000002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178</v>
      </c>
      <c r="AH251" s="213">
        <v>0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5">
      <c r="A252" s="220"/>
      <c r="B252" s="221"/>
      <c r="C252" s="248"/>
      <c r="D252" s="242"/>
      <c r="E252" s="242"/>
      <c r="F252" s="242"/>
      <c r="G252" s="242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143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5">
      <c r="A253" s="232">
        <v>56</v>
      </c>
      <c r="B253" s="233" t="s">
        <v>421</v>
      </c>
      <c r="C253" s="246" t="s">
        <v>422</v>
      </c>
      <c r="D253" s="234" t="s">
        <v>277</v>
      </c>
      <c r="E253" s="235">
        <v>54.6</v>
      </c>
      <c r="F253" s="236"/>
      <c r="G253" s="237">
        <f>ROUND(E253*F253,2)</f>
        <v>0</v>
      </c>
      <c r="H253" s="236"/>
      <c r="I253" s="237">
        <f>ROUND(E253*H253,2)</f>
        <v>0</v>
      </c>
      <c r="J253" s="236"/>
      <c r="K253" s="237">
        <f>ROUND(E253*J253,2)</f>
        <v>0</v>
      </c>
      <c r="L253" s="237">
        <v>21</v>
      </c>
      <c r="M253" s="237">
        <f>G253*(1+L253/100)</f>
        <v>0</v>
      </c>
      <c r="N253" s="237">
        <v>0</v>
      </c>
      <c r="O253" s="237">
        <f>ROUND(E253*N253,2)</f>
        <v>0</v>
      </c>
      <c r="P253" s="237">
        <v>0.03</v>
      </c>
      <c r="Q253" s="237">
        <f>ROUND(E253*P253,2)</f>
        <v>1.64</v>
      </c>
      <c r="R253" s="237" t="s">
        <v>413</v>
      </c>
      <c r="S253" s="237" t="s">
        <v>137</v>
      </c>
      <c r="T253" s="238" t="s">
        <v>137</v>
      </c>
      <c r="U253" s="223">
        <v>0.17599999999999999</v>
      </c>
      <c r="V253" s="223">
        <f>ROUND(E253*U253,2)</f>
        <v>9.61</v>
      </c>
      <c r="W253" s="223"/>
      <c r="X253" s="223" t="s">
        <v>175</v>
      </c>
      <c r="Y253" s="213"/>
      <c r="Z253" s="213"/>
      <c r="AA253" s="213"/>
      <c r="AB253" s="213"/>
      <c r="AC253" s="213"/>
      <c r="AD253" s="213"/>
      <c r="AE253" s="213"/>
      <c r="AF253" s="213"/>
      <c r="AG253" s="213" t="s">
        <v>176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5">
      <c r="A254" s="220"/>
      <c r="B254" s="221"/>
      <c r="C254" s="259" t="s">
        <v>423</v>
      </c>
      <c r="D254" s="255"/>
      <c r="E254" s="255"/>
      <c r="F254" s="255"/>
      <c r="G254" s="255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199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5">
      <c r="A255" s="220"/>
      <c r="B255" s="221"/>
      <c r="C255" s="258" t="s">
        <v>424</v>
      </c>
      <c r="D255" s="253"/>
      <c r="E255" s="254">
        <v>9.1999999999999993</v>
      </c>
      <c r="F255" s="223"/>
      <c r="G255" s="22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178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5">
      <c r="A256" s="220"/>
      <c r="B256" s="221"/>
      <c r="C256" s="258" t="s">
        <v>425</v>
      </c>
      <c r="D256" s="253"/>
      <c r="E256" s="254">
        <v>9.1999999999999993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178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5">
      <c r="A257" s="220"/>
      <c r="B257" s="221"/>
      <c r="C257" s="258" t="s">
        <v>426</v>
      </c>
      <c r="D257" s="253"/>
      <c r="E257" s="254">
        <v>27</v>
      </c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3"/>
      <c r="Z257" s="213"/>
      <c r="AA257" s="213"/>
      <c r="AB257" s="213"/>
      <c r="AC257" s="213"/>
      <c r="AD257" s="213"/>
      <c r="AE257" s="213"/>
      <c r="AF257" s="213"/>
      <c r="AG257" s="213" t="s">
        <v>178</v>
      </c>
      <c r="AH257" s="213">
        <v>0</v>
      </c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5">
      <c r="A258" s="220"/>
      <c r="B258" s="221"/>
      <c r="C258" s="258" t="s">
        <v>427</v>
      </c>
      <c r="D258" s="253"/>
      <c r="E258" s="254">
        <v>9.1999999999999993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178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5">
      <c r="A259" s="220"/>
      <c r="B259" s="221"/>
      <c r="C259" s="248"/>
      <c r="D259" s="242"/>
      <c r="E259" s="242"/>
      <c r="F259" s="242"/>
      <c r="G259" s="242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143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5">
      <c r="A260" s="232">
        <v>57</v>
      </c>
      <c r="B260" s="233" t="s">
        <v>428</v>
      </c>
      <c r="C260" s="246" t="s">
        <v>429</v>
      </c>
      <c r="D260" s="234" t="s">
        <v>268</v>
      </c>
      <c r="E260" s="235">
        <v>62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21</v>
      </c>
      <c r="M260" s="237">
        <f>G260*(1+L260/100)</f>
        <v>0</v>
      </c>
      <c r="N260" s="237">
        <v>0</v>
      </c>
      <c r="O260" s="237">
        <f>ROUND(E260*N260,2)</f>
        <v>0</v>
      </c>
      <c r="P260" s="237">
        <v>0</v>
      </c>
      <c r="Q260" s="237">
        <f>ROUND(E260*P260,2)</f>
        <v>0</v>
      </c>
      <c r="R260" s="237" t="s">
        <v>413</v>
      </c>
      <c r="S260" s="237" t="s">
        <v>137</v>
      </c>
      <c r="T260" s="238" t="s">
        <v>137</v>
      </c>
      <c r="U260" s="223">
        <v>0.03</v>
      </c>
      <c r="V260" s="223">
        <f>ROUND(E260*U260,2)</f>
        <v>1.86</v>
      </c>
      <c r="W260" s="223"/>
      <c r="X260" s="223" t="s">
        <v>175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176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5">
      <c r="A261" s="220"/>
      <c r="B261" s="221"/>
      <c r="C261" s="259" t="s">
        <v>430</v>
      </c>
      <c r="D261" s="255"/>
      <c r="E261" s="255"/>
      <c r="F261" s="255"/>
      <c r="G261" s="255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199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5">
      <c r="A262" s="220"/>
      <c r="B262" s="221"/>
      <c r="C262" s="258" t="s">
        <v>431</v>
      </c>
      <c r="D262" s="253"/>
      <c r="E262" s="254">
        <v>62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178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5">
      <c r="A263" s="220"/>
      <c r="B263" s="221"/>
      <c r="C263" s="248"/>
      <c r="D263" s="242"/>
      <c r="E263" s="242"/>
      <c r="F263" s="242"/>
      <c r="G263" s="242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143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5">
      <c r="A264" s="232">
        <v>58</v>
      </c>
      <c r="B264" s="233" t="s">
        <v>432</v>
      </c>
      <c r="C264" s="246" t="s">
        <v>433</v>
      </c>
      <c r="D264" s="234" t="s">
        <v>196</v>
      </c>
      <c r="E264" s="235">
        <v>28.417999999999999</v>
      </c>
      <c r="F264" s="236"/>
      <c r="G264" s="237">
        <f>ROUND(E264*F264,2)</f>
        <v>0</v>
      </c>
      <c r="H264" s="236"/>
      <c r="I264" s="237">
        <f>ROUND(E264*H264,2)</f>
        <v>0</v>
      </c>
      <c r="J264" s="236"/>
      <c r="K264" s="237">
        <f>ROUND(E264*J264,2)</f>
        <v>0</v>
      </c>
      <c r="L264" s="237">
        <v>21</v>
      </c>
      <c r="M264" s="237">
        <f>G264*(1+L264/100)</f>
        <v>0</v>
      </c>
      <c r="N264" s="237">
        <v>8.1999999999999998E-4</v>
      </c>
      <c r="O264" s="237">
        <f>ROUND(E264*N264,2)</f>
        <v>0.02</v>
      </c>
      <c r="P264" s="237">
        <v>4.7E-2</v>
      </c>
      <c r="Q264" s="237">
        <f>ROUND(E264*P264,2)</f>
        <v>1.34</v>
      </c>
      <c r="R264" s="237" t="s">
        <v>413</v>
      </c>
      <c r="S264" s="237" t="s">
        <v>137</v>
      </c>
      <c r="T264" s="238" t="s">
        <v>137</v>
      </c>
      <c r="U264" s="223">
        <v>0.39600000000000002</v>
      </c>
      <c r="V264" s="223">
        <f>ROUND(E264*U264,2)</f>
        <v>11.25</v>
      </c>
      <c r="W264" s="223"/>
      <c r="X264" s="223" t="s">
        <v>175</v>
      </c>
      <c r="Y264" s="213"/>
      <c r="Z264" s="213"/>
      <c r="AA264" s="213"/>
      <c r="AB264" s="213"/>
      <c r="AC264" s="213"/>
      <c r="AD264" s="213"/>
      <c r="AE264" s="213"/>
      <c r="AF264" s="213"/>
      <c r="AG264" s="213" t="s">
        <v>176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5">
      <c r="A265" s="220"/>
      <c r="B265" s="221"/>
      <c r="C265" s="259" t="s">
        <v>434</v>
      </c>
      <c r="D265" s="255"/>
      <c r="E265" s="255"/>
      <c r="F265" s="255"/>
      <c r="G265" s="255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199</v>
      </c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5">
      <c r="A266" s="220"/>
      <c r="B266" s="221"/>
      <c r="C266" s="258" t="s">
        <v>435</v>
      </c>
      <c r="D266" s="253"/>
      <c r="E266" s="254">
        <v>28.417999999999999</v>
      </c>
      <c r="F266" s="223"/>
      <c r="G266" s="223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178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5">
      <c r="A267" s="220"/>
      <c r="B267" s="221"/>
      <c r="C267" s="248"/>
      <c r="D267" s="242"/>
      <c r="E267" s="242"/>
      <c r="F267" s="242"/>
      <c r="G267" s="242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143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5">
      <c r="A268" s="232">
        <v>59</v>
      </c>
      <c r="B268" s="233" t="s">
        <v>436</v>
      </c>
      <c r="C268" s="246" t="s">
        <v>437</v>
      </c>
      <c r="D268" s="234" t="s">
        <v>196</v>
      </c>
      <c r="E268" s="235">
        <v>5.39</v>
      </c>
      <c r="F268" s="236"/>
      <c r="G268" s="237">
        <f>ROUND(E268*F268,2)</f>
        <v>0</v>
      </c>
      <c r="H268" s="236"/>
      <c r="I268" s="237">
        <f>ROUND(E268*H268,2)</f>
        <v>0</v>
      </c>
      <c r="J268" s="236"/>
      <c r="K268" s="237">
        <f>ROUND(E268*J268,2)</f>
        <v>0</v>
      </c>
      <c r="L268" s="237">
        <v>21</v>
      </c>
      <c r="M268" s="237">
        <f>G268*(1+L268/100)</f>
        <v>0</v>
      </c>
      <c r="N268" s="237">
        <v>1E-3</v>
      </c>
      <c r="O268" s="237">
        <f>ROUND(E268*N268,2)</f>
        <v>0.01</v>
      </c>
      <c r="P268" s="237">
        <v>6.7000000000000004E-2</v>
      </c>
      <c r="Q268" s="237">
        <f>ROUND(E268*P268,2)</f>
        <v>0.36</v>
      </c>
      <c r="R268" s="237" t="s">
        <v>413</v>
      </c>
      <c r="S268" s="237" t="s">
        <v>137</v>
      </c>
      <c r="T268" s="238" t="s">
        <v>137</v>
      </c>
      <c r="U268" s="223">
        <v>0.53300000000000003</v>
      </c>
      <c r="V268" s="223">
        <f>ROUND(E268*U268,2)</f>
        <v>2.87</v>
      </c>
      <c r="W268" s="223"/>
      <c r="X268" s="223" t="s">
        <v>175</v>
      </c>
      <c r="Y268" s="213"/>
      <c r="Z268" s="213"/>
      <c r="AA268" s="213"/>
      <c r="AB268" s="213"/>
      <c r="AC268" s="213"/>
      <c r="AD268" s="213"/>
      <c r="AE268" s="213"/>
      <c r="AF268" s="213"/>
      <c r="AG268" s="213" t="s">
        <v>176</v>
      </c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5">
      <c r="A269" s="220"/>
      <c r="B269" s="221"/>
      <c r="C269" s="259" t="s">
        <v>434</v>
      </c>
      <c r="D269" s="255"/>
      <c r="E269" s="255"/>
      <c r="F269" s="255"/>
      <c r="G269" s="255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199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5">
      <c r="A270" s="220"/>
      <c r="B270" s="221"/>
      <c r="C270" s="258" t="s">
        <v>438</v>
      </c>
      <c r="D270" s="253"/>
      <c r="E270" s="254">
        <v>5.39</v>
      </c>
      <c r="F270" s="223"/>
      <c r="G270" s="223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3"/>
      <c r="Z270" s="213"/>
      <c r="AA270" s="213"/>
      <c r="AB270" s="213"/>
      <c r="AC270" s="213"/>
      <c r="AD270" s="213"/>
      <c r="AE270" s="213"/>
      <c r="AF270" s="213"/>
      <c r="AG270" s="213" t="s">
        <v>178</v>
      </c>
      <c r="AH270" s="213">
        <v>0</v>
      </c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5">
      <c r="A271" s="220"/>
      <c r="B271" s="221"/>
      <c r="C271" s="248"/>
      <c r="D271" s="242"/>
      <c r="E271" s="242"/>
      <c r="F271" s="242"/>
      <c r="G271" s="242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143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5">
      <c r="A272" s="232">
        <v>60</v>
      </c>
      <c r="B272" s="233" t="s">
        <v>439</v>
      </c>
      <c r="C272" s="246" t="s">
        <v>440</v>
      </c>
      <c r="D272" s="234" t="s">
        <v>268</v>
      </c>
      <c r="E272" s="235">
        <v>1</v>
      </c>
      <c r="F272" s="236"/>
      <c r="G272" s="237">
        <f>ROUND(E272*F272,2)</f>
        <v>0</v>
      </c>
      <c r="H272" s="236"/>
      <c r="I272" s="237">
        <f>ROUND(E272*H272,2)</f>
        <v>0</v>
      </c>
      <c r="J272" s="236"/>
      <c r="K272" s="237">
        <f>ROUND(E272*J272,2)</f>
        <v>0</v>
      </c>
      <c r="L272" s="237">
        <v>21</v>
      </c>
      <c r="M272" s="237">
        <f>G272*(1+L272/100)</f>
        <v>0</v>
      </c>
      <c r="N272" s="237">
        <v>0</v>
      </c>
      <c r="O272" s="237">
        <f>ROUND(E272*N272,2)</f>
        <v>0</v>
      </c>
      <c r="P272" s="237">
        <v>0</v>
      </c>
      <c r="Q272" s="237">
        <f>ROUND(E272*P272,2)</f>
        <v>0</v>
      </c>
      <c r="R272" s="237" t="s">
        <v>413</v>
      </c>
      <c r="S272" s="237" t="s">
        <v>137</v>
      </c>
      <c r="T272" s="238" t="s">
        <v>137</v>
      </c>
      <c r="U272" s="223">
        <v>0.06</v>
      </c>
      <c r="V272" s="223">
        <f>ROUND(E272*U272,2)</f>
        <v>0.06</v>
      </c>
      <c r="W272" s="223"/>
      <c r="X272" s="223" t="s">
        <v>175</v>
      </c>
      <c r="Y272" s="213"/>
      <c r="Z272" s="213"/>
      <c r="AA272" s="213"/>
      <c r="AB272" s="213"/>
      <c r="AC272" s="213"/>
      <c r="AD272" s="213"/>
      <c r="AE272" s="213"/>
      <c r="AF272" s="213"/>
      <c r="AG272" s="213" t="s">
        <v>176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5">
      <c r="A273" s="220"/>
      <c r="B273" s="221"/>
      <c r="C273" s="259" t="s">
        <v>441</v>
      </c>
      <c r="D273" s="255"/>
      <c r="E273" s="255"/>
      <c r="F273" s="255"/>
      <c r="G273" s="255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199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5">
      <c r="A274" s="220"/>
      <c r="B274" s="221"/>
      <c r="C274" s="258" t="s">
        <v>442</v>
      </c>
      <c r="D274" s="253"/>
      <c r="E274" s="254">
        <v>1</v>
      </c>
      <c r="F274" s="223"/>
      <c r="G274" s="223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178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5">
      <c r="A275" s="220"/>
      <c r="B275" s="221"/>
      <c r="C275" s="248"/>
      <c r="D275" s="242"/>
      <c r="E275" s="242"/>
      <c r="F275" s="242"/>
      <c r="G275" s="242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143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20.399999999999999" outlineLevel="1" x14ac:dyDescent="0.25">
      <c r="A276" s="232">
        <v>61</v>
      </c>
      <c r="B276" s="233" t="s">
        <v>443</v>
      </c>
      <c r="C276" s="246" t="s">
        <v>444</v>
      </c>
      <c r="D276" s="234" t="s">
        <v>196</v>
      </c>
      <c r="E276" s="235">
        <v>1.44</v>
      </c>
      <c r="F276" s="236"/>
      <c r="G276" s="237">
        <f>ROUND(E276*F276,2)</f>
        <v>0</v>
      </c>
      <c r="H276" s="236"/>
      <c r="I276" s="237">
        <f>ROUND(E276*H276,2)</f>
        <v>0</v>
      </c>
      <c r="J276" s="236"/>
      <c r="K276" s="237">
        <f>ROUND(E276*J276,2)</f>
        <v>0</v>
      </c>
      <c r="L276" s="237">
        <v>21</v>
      </c>
      <c r="M276" s="237">
        <f>G276*(1+L276/100)</f>
        <v>0</v>
      </c>
      <c r="N276" s="237">
        <v>1.17E-3</v>
      </c>
      <c r="O276" s="237">
        <f>ROUND(E276*N276,2)</f>
        <v>0</v>
      </c>
      <c r="P276" s="237">
        <v>7.5999999999999998E-2</v>
      </c>
      <c r="Q276" s="237">
        <f>ROUND(E276*P276,2)</f>
        <v>0.11</v>
      </c>
      <c r="R276" s="237" t="s">
        <v>413</v>
      </c>
      <c r="S276" s="237" t="s">
        <v>137</v>
      </c>
      <c r="T276" s="238" t="s">
        <v>137</v>
      </c>
      <c r="U276" s="223">
        <v>0.93899999999999995</v>
      </c>
      <c r="V276" s="223">
        <f>ROUND(E276*U276,2)</f>
        <v>1.35</v>
      </c>
      <c r="W276" s="223"/>
      <c r="X276" s="223" t="s">
        <v>175</v>
      </c>
      <c r="Y276" s="213"/>
      <c r="Z276" s="213"/>
      <c r="AA276" s="213"/>
      <c r="AB276" s="213"/>
      <c r="AC276" s="213"/>
      <c r="AD276" s="213"/>
      <c r="AE276" s="213"/>
      <c r="AF276" s="213"/>
      <c r="AG276" s="213" t="s">
        <v>176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5">
      <c r="A277" s="220"/>
      <c r="B277" s="221"/>
      <c r="C277" s="258" t="s">
        <v>445</v>
      </c>
      <c r="D277" s="253"/>
      <c r="E277" s="254">
        <v>1.44</v>
      </c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178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5">
      <c r="A278" s="220"/>
      <c r="B278" s="221"/>
      <c r="C278" s="248"/>
      <c r="D278" s="242"/>
      <c r="E278" s="242"/>
      <c r="F278" s="242"/>
      <c r="G278" s="242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143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5">
      <c r="A279" s="232">
        <v>62</v>
      </c>
      <c r="B279" s="233" t="s">
        <v>446</v>
      </c>
      <c r="C279" s="246" t="s">
        <v>447</v>
      </c>
      <c r="D279" s="234" t="s">
        <v>277</v>
      </c>
      <c r="E279" s="235">
        <v>10.199999999999999</v>
      </c>
      <c r="F279" s="236"/>
      <c r="G279" s="237">
        <f>ROUND(E279*F279,2)</f>
        <v>0</v>
      </c>
      <c r="H279" s="236"/>
      <c r="I279" s="237">
        <f>ROUND(E279*H279,2)</f>
        <v>0</v>
      </c>
      <c r="J279" s="236"/>
      <c r="K279" s="237">
        <f>ROUND(E279*J279,2)</f>
        <v>0</v>
      </c>
      <c r="L279" s="237">
        <v>21</v>
      </c>
      <c r="M279" s="237">
        <f>G279*(1+L279/100)</f>
        <v>0</v>
      </c>
      <c r="N279" s="237">
        <v>0</v>
      </c>
      <c r="O279" s="237">
        <f>ROUND(E279*N279,2)</f>
        <v>0</v>
      </c>
      <c r="P279" s="237">
        <v>1.1129999999999999E-2</v>
      </c>
      <c r="Q279" s="237">
        <f>ROUND(E279*P279,2)</f>
        <v>0.11</v>
      </c>
      <c r="R279" s="237" t="s">
        <v>413</v>
      </c>
      <c r="S279" s="237" t="s">
        <v>137</v>
      </c>
      <c r="T279" s="238" t="s">
        <v>137</v>
      </c>
      <c r="U279" s="223">
        <v>8.3000000000000004E-2</v>
      </c>
      <c r="V279" s="223">
        <f>ROUND(E279*U279,2)</f>
        <v>0.85</v>
      </c>
      <c r="W279" s="223"/>
      <c r="X279" s="223" t="s">
        <v>175</v>
      </c>
      <c r="Y279" s="213"/>
      <c r="Z279" s="213"/>
      <c r="AA279" s="213"/>
      <c r="AB279" s="213"/>
      <c r="AC279" s="213"/>
      <c r="AD279" s="213"/>
      <c r="AE279" s="213"/>
      <c r="AF279" s="213"/>
      <c r="AG279" s="213" t="s">
        <v>176</v>
      </c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5">
      <c r="A280" s="220"/>
      <c r="B280" s="221"/>
      <c r="C280" s="258" t="s">
        <v>448</v>
      </c>
      <c r="D280" s="253"/>
      <c r="E280" s="254">
        <v>10.199999999999999</v>
      </c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178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5">
      <c r="A281" s="220"/>
      <c r="B281" s="221"/>
      <c r="C281" s="248"/>
      <c r="D281" s="242"/>
      <c r="E281" s="242"/>
      <c r="F281" s="242"/>
      <c r="G281" s="242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143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5">
      <c r="A282" s="232">
        <v>63</v>
      </c>
      <c r="B282" s="233" t="s">
        <v>449</v>
      </c>
      <c r="C282" s="246" t="s">
        <v>450</v>
      </c>
      <c r="D282" s="234" t="s">
        <v>277</v>
      </c>
      <c r="E282" s="235">
        <v>1.2</v>
      </c>
      <c r="F282" s="236"/>
      <c r="G282" s="237">
        <f>ROUND(E282*F282,2)</f>
        <v>0</v>
      </c>
      <c r="H282" s="236"/>
      <c r="I282" s="237">
        <f>ROUND(E282*H282,2)</f>
        <v>0</v>
      </c>
      <c r="J282" s="236"/>
      <c r="K282" s="237">
        <f>ROUND(E282*J282,2)</f>
        <v>0</v>
      </c>
      <c r="L282" s="237">
        <v>21</v>
      </c>
      <c r="M282" s="237">
        <f>G282*(1+L282/100)</f>
        <v>0</v>
      </c>
      <c r="N282" s="237">
        <v>0</v>
      </c>
      <c r="O282" s="237">
        <f>ROUND(E282*N282,2)</f>
        <v>0</v>
      </c>
      <c r="P282" s="237">
        <v>5.0899999999999999E-3</v>
      </c>
      <c r="Q282" s="237">
        <f>ROUND(E282*P282,2)</f>
        <v>0.01</v>
      </c>
      <c r="R282" s="237" t="s">
        <v>413</v>
      </c>
      <c r="S282" s="237" t="s">
        <v>137</v>
      </c>
      <c r="T282" s="238" t="s">
        <v>137</v>
      </c>
      <c r="U282" s="223">
        <v>2.35</v>
      </c>
      <c r="V282" s="223">
        <f>ROUND(E282*U282,2)</f>
        <v>2.82</v>
      </c>
      <c r="W282" s="223"/>
      <c r="X282" s="223" t="s">
        <v>175</v>
      </c>
      <c r="Y282" s="213"/>
      <c r="Z282" s="213"/>
      <c r="AA282" s="213"/>
      <c r="AB282" s="213"/>
      <c r="AC282" s="213"/>
      <c r="AD282" s="213"/>
      <c r="AE282" s="213"/>
      <c r="AF282" s="213"/>
      <c r="AG282" s="213" t="s">
        <v>176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5">
      <c r="A283" s="220"/>
      <c r="B283" s="221"/>
      <c r="C283" s="258" t="s">
        <v>451</v>
      </c>
      <c r="D283" s="253"/>
      <c r="E283" s="254">
        <v>1.2</v>
      </c>
      <c r="F283" s="223"/>
      <c r="G283" s="223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178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5">
      <c r="A284" s="220"/>
      <c r="B284" s="221"/>
      <c r="C284" s="248"/>
      <c r="D284" s="242"/>
      <c r="E284" s="242"/>
      <c r="F284" s="242"/>
      <c r="G284" s="242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3"/>
      <c r="Z284" s="213"/>
      <c r="AA284" s="213"/>
      <c r="AB284" s="213"/>
      <c r="AC284" s="213"/>
      <c r="AD284" s="213"/>
      <c r="AE284" s="213"/>
      <c r="AF284" s="213"/>
      <c r="AG284" s="213" t="s">
        <v>143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ht="20.399999999999999" outlineLevel="1" x14ac:dyDescent="0.25">
      <c r="A285" s="232">
        <v>64</v>
      </c>
      <c r="B285" s="233" t="s">
        <v>452</v>
      </c>
      <c r="C285" s="246" t="s">
        <v>453</v>
      </c>
      <c r="D285" s="234" t="s">
        <v>196</v>
      </c>
      <c r="E285" s="235">
        <v>4.0034999999999998</v>
      </c>
      <c r="F285" s="236"/>
      <c r="G285" s="237">
        <f>ROUND(E285*F285,2)</f>
        <v>0</v>
      </c>
      <c r="H285" s="236"/>
      <c r="I285" s="237">
        <f>ROUND(E285*H285,2)</f>
        <v>0</v>
      </c>
      <c r="J285" s="236"/>
      <c r="K285" s="237">
        <f>ROUND(E285*J285,2)</f>
        <v>0</v>
      </c>
      <c r="L285" s="237">
        <v>21</v>
      </c>
      <c r="M285" s="237">
        <f>G285*(1+L285/100)</f>
        <v>0</v>
      </c>
      <c r="N285" s="237">
        <v>0</v>
      </c>
      <c r="O285" s="237">
        <f>ROUND(E285*N285,2)</f>
        <v>0</v>
      </c>
      <c r="P285" s="237">
        <v>4.5999999999999999E-2</v>
      </c>
      <c r="Q285" s="237">
        <f>ROUND(E285*P285,2)</f>
        <v>0.18</v>
      </c>
      <c r="R285" s="237" t="s">
        <v>413</v>
      </c>
      <c r="S285" s="237" t="s">
        <v>137</v>
      </c>
      <c r="T285" s="238" t="s">
        <v>137</v>
      </c>
      <c r="U285" s="223">
        <v>0.26</v>
      </c>
      <c r="V285" s="223">
        <f>ROUND(E285*U285,2)</f>
        <v>1.04</v>
      </c>
      <c r="W285" s="223"/>
      <c r="X285" s="223" t="s">
        <v>175</v>
      </c>
      <c r="Y285" s="213"/>
      <c r="Z285" s="213"/>
      <c r="AA285" s="213"/>
      <c r="AB285" s="213"/>
      <c r="AC285" s="213"/>
      <c r="AD285" s="213"/>
      <c r="AE285" s="213"/>
      <c r="AF285" s="213"/>
      <c r="AG285" s="213" t="s">
        <v>176</v>
      </c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5">
      <c r="A286" s="220"/>
      <c r="B286" s="221"/>
      <c r="C286" s="258" t="s">
        <v>454</v>
      </c>
      <c r="D286" s="253"/>
      <c r="E286" s="254">
        <v>4.0034999999999998</v>
      </c>
      <c r="F286" s="223"/>
      <c r="G286" s="22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3"/>
      <c r="Z286" s="213"/>
      <c r="AA286" s="213"/>
      <c r="AB286" s="213"/>
      <c r="AC286" s="213"/>
      <c r="AD286" s="213"/>
      <c r="AE286" s="213"/>
      <c r="AF286" s="213"/>
      <c r="AG286" s="213" t="s">
        <v>178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5">
      <c r="A287" s="220"/>
      <c r="B287" s="221"/>
      <c r="C287" s="248"/>
      <c r="D287" s="242"/>
      <c r="E287" s="242"/>
      <c r="F287" s="242"/>
      <c r="G287" s="242"/>
      <c r="H287" s="223"/>
      <c r="I287" s="223"/>
      <c r="J287" s="223"/>
      <c r="K287" s="223"/>
      <c r="L287" s="223"/>
      <c r="M287" s="223"/>
      <c r="N287" s="223"/>
      <c r="O287" s="223"/>
      <c r="P287" s="223"/>
      <c r="Q287" s="223"/>
      <c r="R287" s="223"/>
      <c r="S287" s="223"/>
      <c r="T287" s="223"/>
      <c r="U287" s="223"/>
      <c r="V287" s="223"/>
      <c r="W287" s="223"/>
      <c r="X287" s="223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143</v>
      </c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5">
      <c r="A288" s="232">
        <v>65</v>
      </c>
      <c r="B288" s="233" t="s">
        <v>455</v>
      </c>
      <c r="C288" s="246" t="s">
        <v>456</v>
      </c>
      <c r="D288" s="234" t="s">
        <v>268</v>
      </c>
      <c r="E288" s="235">
        <v>2</v>
      </c>
      <c r="F288" s="236"/>
      <c r="G288" s="237">
        <f>ROUND(E288*F288,2)</f>
        <v>0</v>
      </c>
      <c r="H288" s="236"/>
      <c r="I288" s="237">
        <f>ROUND(E288*H288,2)</f>
        <v>0</v>
      </c>
      <c r="J288" s="236"/>
      <c r="K288" s="237">
        <f>ROUND(E288*J288,2)</f>
        <v>0</v>
      </c>
      <c r="L288" s="237">
        <v>21</v>
      </c>
      <c r="M288" s="237">
        <f>G288*(1+L288/100)</f>
        <v>0</v>
      </c>
      <c r="N288" s="237">
        <v>0</v>
      </c>
      <c r="O288" s="237">
        <f>ROUND(E288*N288,2)</f>
        <v>0</v>
      </c>
      <c r="P288" s="237">
        <v>0</v>
      </c>
      <c r="Q288" s="237">
        <f>ROUND(E288*P288,2)</f>
        <v>0</v>
      </c>
      <c r="R288" s="237"/>
      <c r="S288" s="237" t="s">
        <v>159</v>
      </c>
      <c r="T288" s="238" t="s">
        <v>138</v>
      </c>
      <c r="U288" s="223">
        <v>0.09</v>
      </c>
      <c r="V288" s="223">
        <f>ROUND(E288*U288,2)</f>
        <v>0.18</v>
      </c>
      <c r="W288" s="223"/>
      <c r="X288" s="223" t="s">
        <v>175</v>
      </c>
      <c r="Y288" s="213"/>
      <c r="Z288" s="213"/>
      <c r="AA288" s="213"/>
      <c r="AB288" s="213"/>
      <c r="AC288" s="213"/>
      <c r="AD288" s="213"/>
      <c r="AE288" s="213"/>
      <c r="AF288" s="213"/>
      <c r="AG288" s="213" t="s">
        <v>176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5">
      <c r="A289" s="220"/>
      <c r="B289" s="221"/>
      <c r="C289" s="249"/>
      <c r="D289" s="243"/>
      <c r="E289" s="243"/>
      <c r="F289" s="243"/>
      <c r="G289" s="243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143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5">
      <c r="A290" s="232">
        <v>66</v>
      </c>
      <c r="B290" s="233" t="s">
        <v>457</v>
      </c>
      <c r="C290" s="246" t="s">
        <v>458</v>
      </c>
      <c r="D290" s="234" t="s">
        <v>277</v>
      </c>
      <c r="E290" s="235">
        <v>17.75</v>
      </c>
      <c r="F290" s="236"/>
      <c r="G290" s="237">
        <f>ROUND(E290*F290,2)</f>
        <v>0</v>
      </c>
      <c r="H290" s="236"/>
      <c r="I290" s="237">
        <f>ROUND(E290*H290,2)</f>
        <v>0</v>
      </c>
      <c r="J290" s="236"/>
      <c r="K290" s="237">
        <f>ROUND(E290*J290,2)</f>
        <v>0</v>
      </c>
      <c r="L290" s="237">
        <v>21</v>
      </c>
      <c r="M290" s="237">
        <f>G290*(1+L290/100)</f>
        <v>0</v>
      </c>
      <c r="N290" s="237">
        <v>0</v>
      </c>
      <c r="O290" s="237">
        <f>ROUND(E290*N290,2)</f>
        <v>0</v>
      </c>
      <c r="P290" s="237">
        <v>4.6000000000000001E-4</v>
      </c>
      <c r="Q290" s="237">
        <f>ROUND(E290*P290,2)</f>
        <v>0.01</v>
      </c>
      <c r="R290" s="237"/>
      <c r="S290" s="237" t="s">
        <v>159</v>
      </c>
      <c r="T290" s="238" t="s">
        <v>138</v>
      </c>
      <c r="U290" s="223">
        <v>3.24</v>
      </c>
      <c r="V290" s="223">
        <f>ROUND(E290*U290,2)</f>
        <v>57.51</v>
      </c>
      <c r="W290" s="223"/>
      <c r="X290" s="223" t="s">
        <v>175</v>
      </c>
      <c r="Y290" s="213"/>
      <c r="Z290" s="213"/>
      <c r="AA290" s="213"/>
      <c r="AB290" s="213"/>
      <c r="AC290" s="213"/>
      <c r="AD290" s="213"/>
      <c r="AE290" s="213"/>
      <c r="AF290" s="213"/>
      <c r="AG290" s="213" t="s">
        <v>176</v>
      </c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5">
      <c r="A291" s="220"/>
      <c r="B291" s="221"/>
      <c r="C291" s="258" t="s">
        <v>459</v>
      </c>
      <c r="D291" s="253"/>
      <c r="E291" s="254">
        <v>10.55</v>
      </c>
      <c r="F291" s="223"/>
      <c r="G291" s="223"/>
      <c r="H291" s="223"/>
      <c r="I291" s="223"/>
      <c r="J291" s="223"/>
      <c r="K291" s="223"/>
      <c r="L291" s="223"/>
      <c r="M291" s="223"/>
      <c r="N291" s="223"/>
      <c r="O291" s="223"/>
      <c r="P291" s="223"/>
      <c r="Q291" s="223"/>
      <c r="R291" s="223"/>
      <c r="S291" s="223"/>
      <c r="T291" s="223"/>
      <c r="U291" s="223"/>
      <c r="V291" s="223"/>
      <c r="W291" s="223"/>
      <c r="X291" s="223"/>
      <c r="Y291" s="213"/>
      <c r="Z291" s="213"/>
      <c r="AA291" s="213"/>
      <c r="AB291" s="213"/>
      <c r="AC291" s="213"/>
      <c r="AD291" s="213"/>
      <c r="AE291" s="213"/>
      <c r="AF291" s="213"/>
      <c r="AG291" s="213" t="s">
        <v>178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5">
      <c r="A292" s="220"/>
      <c r="B292" s="221"/>
      <c r="C292" s="258" t="s">
        <v>460</v>
      </c>
      <c r="D292" s="253"/>
      <c r="E292" s="254">
        <v>7.2</v>
      </c>
      <c r="F292" s="223"/>
      <c r="G292" s="22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178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5">
      <c r="A293" s="220"/>
      <c r="B293" s="221"/>
      <c r="C293" s="248"/>
      <c r="D293" s="242"/>
      <c r="E293" s="242"/>
      <c r="F293" s="242"/>
      <c r="G293" s="242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143</v>
      </c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5">
      <c r="A294" s="232">
        <v>67</v>
      </c>
      <c r="B294" s="233" t="s">
        <v>461</v>
      </c>
      <c r="C294" s="246" t="s">
        <v>462</v>
      </c>
      <c r="D294" s="234" t="s">
        <v>0</v>
      </c>
      <c r="E294" s="235">
        <v>2</v>
      </c>
      <c r="F294" s="236"/>
      <c r="G294" s="237">
        <f>ROUND(E294*F294,2)</f>
        <v>0</v>
      </c>
      <c r="H294" s="236"/>
      <c r="I294" s="237">
        <f>ROUND(E294*H294,2)</f>
        <v>0</v>
      </c>
      <c r="J294" s="236"/>
      <c r="K294" s="237">
        <f>ROUND(E294*J294,2)</f>
        <v>0</v>
      </c>
      <c r="L294" s="237">
        <v>21</v>
      </c>
      <c r="M294" s="237">
        <f>G294*(1+L294/100)</f>
        <v>0</v>
      </c>
      <c r="N294" s="237">
        <v>0</v>
      </c>
      <c r="O294" s="237">
        <f>ROUND(E294*N294,2)</f>
        <v>0</v>
      </c>
      <c r="P294" s="237">
        <v>0</v>
      </c>
      <c r="Q294" s="237">
        <f>ROUND(E294*P294,2)</f>
        <v>0</v>
      </c>
      <c r="R294" s="237"/>
      <c r="S294" s="237" t="s">
        <v>159</v>
      </c>
      <c r="T294" s="238" t="s">
        <v>138</v>
      </c>
      <c r="U294" s="223">
        <v>0</v>
      </c>
      <c r="V294" s="223">
        <f>ROUND(E294*U294,2)</f>
        <v>0</v>
      </c>
      <c r="W294" s="223"/>
      <c r="X294" s="223" t="s">
        <v>139</v>
      </c>
      <c r="Y294" s="213"/>
      <c r="Z294" s="213"/>
      <c r="AA294" s="213"/>
      <c r="AB294" s="213"/>
      <c r="AC294" s="213"/>
      <c r="AD294" s="213"/>
      <c r="AE294" s="213"/>
      <c r="AF294" s="213"/>
      <c r="AG294" s="213" t="s">
        <v>410</v>
      </c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5">
      <c r="A295" s="220"/>
      <c r="B295" s="221"/>
      <c r="C295" s="249"/>
      <c r="D295" s="243"/>
      <c r="E295" s="243"/>
      <c r="F295" s="243"/>
      <c r="G295" s="24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143</v>
      </c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x14ac:dyDescent="0.25">
      <c r="A296" s="226" t="s">
        <v>132</v>
      </c>
      <c r="B296" s="227" t="s">
        <v>81</v>
      </c>
      <c r="C296" s="245" t="s">
        <v>82</v>
      </c>
      <c r="D296" s="228"/>
      <c r="E296" s="229"/>
      <c r="F296" s="230"/>
      <c r="G296" s="230">
        <f>SUMIF(AG297:AG299,"&lt;&gt;NOR",G297:G299)</f>
        <v>0</v>
      </c>
      <c r="H296" s="230"/>
      <c r="I296" s="230">
        <f>SUM(I297:I299)</f>
        <v>0</v>
      </c>
      <c r="J296" s="230"/>
      <c r="K296" s="230">
        <f>SUM(K297:K299)</f>
        <v>0</v>
      </c>
      <c r="L296" s="230"/>
      <c r="M296" s="230">
        <f>SUM(M297:M299)</f>
        <v>0</v>
      </c>
      <c r="N296" s="230"/>
      <c r="O296" s="230">
        <f>SUM(O297:O299)</f>
        <v>0</v>
      </c>
      <c r="P296" s="230"/>
      <c r="Q296" s="230">
        <f>SUM(Q297:Q299)</f>
        <v>0</v>
      </c>
      <c r="R296" s="230"/>
      <c r="S296" s="230"/>
      <c r="T296" s="231"/>
      <c r="U296" s="225"/>
      <c r="V296" s="225">
        <f>SUM(V297:V299)</f>
        <v>95.05</v>
      </c>
      <c r="W296" s="225"/>
      <c r="X296" s="225"/>
      <c r="AG296" t="s">
        <v>133</v>
      </c>
    </row>
    <row r="297" spans="1:60" ht="30.6" outlineLevel="1" x14ac:dyDescent="0.25">
      <c r="A297" s="232">
        <v>68</v>
      </c>
      <c r="B297" s="233" t="s">
        <v>463</v>
      </c>
      <c r="C297" s="246" t="s">
        <v>464</v>
      </c>
      <c r="D297" s="234" t="s">
        <v>252</v>
      </c>
      <c r="E297" s="235">
        <v>36.883409999999998</v>
      </c>
      <c r="F297" s="236"/>
      <c r="G297" s="237">
        <f>ROUND(E297*F297,2)</f>
        <v>0</v>
      </c>
      <c r="H297" s="236"/>
      <c r="I297" s="237">
        <f>ROUND(E297*H297,2)</f>
        <v>0</v>
      </c>
      <c r="J297" s="236"/>
      <c r="K297" s="237">
        <f>ROUND(E297*J297,2)</f>
        <v>0</v>
      </c>
      <c r="L297" s="237">
        <v>21</v>
      </c>
      <c r="M297" s="237">
        <f>G297*(1+L297/100)</f>
        <v>0</v>
      </c>
      <c r="N297" s="237">
        <v>0</v>
      </c>
      <c r="O297" s="237">
        <f>ROUND(E297*N297,2)</f>
        <v>0</v>
      </c>
      <c r="P297" s="237">
        <v>0</v>
      </c>
      <c r="Q297" s="237">
        <f>ROUND(E297*P297,2)</f>
        <v>0</v>
      </c>
      <c r="R297" s="237" t="s">
        <v>302</v>
      </c>
      <c r="S297" s="237" t="s">
        <v>137</v>
      </c>
      <c r="T297" s="238" t="s">
        <v>137</v>
      </c>
      <c r="U297" s="223">
        <v>2.577</v>
      </c>
      <c r="V297" s="223">
        <f>ROUND(E297*U297,2)</f>
        <v>95.05</v>
      </c>
      <c r="W297" s="223"/>
      <c r="X297" s="223" t="s">
        <v>465</v>
      </c>
      <c r="Y297" s="213"/>
      <c r="Z297" s="213"/>
      <c r="AA297" s="213"/>
      <c r="AB297" s="213"/>
      <c r="AC297" s="213"/>
      <c r="AD297" s="213"/>
      <c r="AE297" s="213"/>
      <c r="AF297" s="213"/>
      <c r="AG297" s="213" t="s">
        <v>466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5">
      <c r="A298" s="220"/>
      <c r="B298" s="221"/>
      <c r="C298" s="259" t="s">
        <v>467</v>
      </c>
      <c r="D298" s="255"/>
      <c r="E298" s="255"/>
      <c r="F298" s="255"/>
      <c r="G298" s="255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199</v>
      </c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5">
      <c r="A299" s="220"/>
      <c r="B299" s="221"/>
      <c r="C299" s="248"/>
      <c r="D299" s="242"/>
      <c r="E299" s="242"/>
      <c r="F299" s="242"/>
      <c r="G299" s="242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143</v>
      </c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x14ac:dyDescent="0.25">
      <c r="A300" s="226" t="s">
        <v>132</v>
      </c>
      <c r="B300" s="227" t="s">
        <v>83</v>
      </c>
      <c r="C300" s="245" t="s">
        <v>84</v>
      </c>
      <c r="D300" s="228"/>
      <c r="E300" s="229"/>
      <c r="F300" s="230"/>
      <c r="G300" s="230">
        <f>SUMIF(AG301:AG311,"&lt;&gt;NOR",G301:G311)</f>
        <v>0</v>
      </c>
      <c r="H300" s="230"/>
      <c r="I300" s="230">
        <f>SUM(I301:I311)</f>
        <v>0</v>
      </c>
      <c r="J300" s="230"/>
      <c r="K300" s="230">
        <f>SUM(K301:K311)</f>
        <v>0</v>
      </c>
      <c r="L300" s="230"/>
      <c r="M300" s="230">
        <f>SUM(M301:M311)</f>
        <v>0</v>
      </c>
      <c r="N300" s="230"/>
      <c r="O300" s="230">
        <f>SUM(O301:O311)</f>
        <v>0.03</v>
      </c>
      <c r="P300" s="230"/>
      <c r="Q300" s="230">
        <f>SUM(Q301:Q311)</f>
        <v>0</v>
      </c>
      <c r="R300" s="230"/>
      <c r="S300" s="230"/>
      <c r="T300" s="231"/>
      <c r="U300" s="225"/>
      <c r="V300" s="225">
        <f>SUM(V301:V311)</f>
        <v>1.43</v>
      </c>
      <c r="W300" s="225"/>
      <c r="X300" s="225"/>
      <c r="AG300" t="s">
        <v>133</v>
      </c>
    </row>
    <row r="301" spans="1:60" ht="20.399999999999999" outlineLevel="1" x14ac:dyDescent="0.25">
      <c r="A301" s="232">
        <v>69</v>
      </c>
      <c r="B301" s="233" t="s">
        <v>468</v>
      </c>
      <c r="C301" s="246" t="s">
        <v>469</v>
      </c>
      <c r="D301" s="234" t="s">
        <v>196</v>
      </c>
      <c r="E301" s="235">
        <v>5.5747999999999998</v>
      </c>
      <c r="F301" s="236"/>
      <c r="G301" s="237">
        <f>ROUND(E301*F301,2)</f>
        <v>0</v>
      </c>
      <c r="H301" s="236"/>
      <c r="I301" s="237">
        <f>ROUND(E301*H301,2)</f>
        <v>0</v>
      </c>
      <c r="J301" s="236"/>
      <c r="K301" s="237">
        <f>ROUND(E301*J301,2)</f>
        <v>0</v>
      </c>
      <c r="L301" s="237">
        <v>21</v>
      </c>
      <c r="M301" s="237">
        <f>G301*(1+L301/100)</f>
        <v>0</v>
      </c>
      <c r="N301" s="237">
        <v>3.3E-4</v>
      </c>
      <c r="O301" s="237">
        <f>ROUND(E301*N301,2)</f>
        <v>0</v>
      </c>
      <c r="P301" s="237">
        <v>0</v>
      </c>
      <c r="Q301" s="237">
        <f>ROUND(E301*P301,2)</f>
        <v>0</v>
      </c>
      <c r="R301" s="237" t="s">
        <v>470</v>
      </c>
      <c r="S301" s="237" t="s">
        <v>137</v>
      </c>
      <c r="T301" s="238" t="s">
        <v>137</v>
      </c>
      <c r="U301" s="223">
        <v>2.75E-2</v>
      </c>
      <c r="V301" s="223">
        <f>ROUND(E301*U301,2)</f>
        <v>0.15</v>
      </c>
      <c r="W301" s="223"/>
      <c r="X301" s="223" t="s">
        <v>175</v>
      </c>
      <c r="Y301" s="213"/>
      <c r="Z301" s="213"/>
      <c r="AA301" s="213"/>
      <c r="AB301" s="213"/>
      <c r="AC301" s="213"/>
      <c r="AD301" s="213"/>
      <c r="AE301" s="213"/>
      <c r="AF301" s="213"/>
      <c r="AG301" s="213" t="s">
        <v>176</v>
      </c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5">
      <c r="A302" s="220"/>
      <c r="B302" s="221"/>
      <c r="C302" s="258" t="s">
        <v>471</v>
      </c>
      <c r="D302" s="253"/>
      <c r="E302" s="254">
        <v>5.5747999999999998</v>
      </c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178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5">
      <c r="A303" s="220"/>
      <c r="B303" s="221"/>
      <c r="C303" s="248"/>
      <c r="D303" s="242"/>
      <c r="E303" s="242"/>
      <c r="F303" s="242"/>
      <c r="G303" s="242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143</v>
      </c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ht="20.399999999999999" outlineLevel="1" x14ac:dyDescent="0.25">
      <c r="A304" s="232">
        <v>70</v>
      </c>
      <c r="B304" s="233" t="s">
        <v>472</v>
      </c>
      <c r="C304" s="246" t="s">
        <v>473</v>
      </c>
      <c r="D304" s="234" t="s">
        <v>196</v>
      </c>
      <c r="E304" s="235">
        <v>5.5747999999999998</v>
      </c>
      <c r="F304" s="236"/>
      <c r="G304" s="237">
        <f>ROUND(E304*F304,2)</f>
        <v>0</v>
      </c>
      <c r="H304" s="236"/>
      <c r="I304" s="237">
        <f>ROUND(E304*H304,2)</f>
        <v>0</v>
      </c>
      <c r="J304" s="236"/>
      <c r="K304" s="237">
        <f>ROUND(E304*J304,2)</f>
        <v>0</v>
      </c>
      <c r="L304" s="237">
        <v>21</v>
      </c>
      <c r="M304" s="237">
        <f>G304*(1+L304/100)</f>
        <v>0</v>
      </c>
      <c r="N304" s="237">
        <v>4.0999999999999999E-4</v>
      </c>
      <c r="O304" s="237">
        <f>ROUND(E304*N304,2)</f>
        <v>0</v>
      </c>
      <c r="P304" s="237">
        <v>0</v>
      </c>
      <c r="Q304" s="237">
        <f>ROUND(E304*P304,2)</f>
        <v>0</v>
      </c>
      <c r="R304" s="237" t="s">
        <v>470</v>
      </c>
      <c r="S304" s="237" t="s">
        <v>137</v>
      </c>
      <c r="T304" s="238" t="s">
        <v>137</v>
      </c>
      <c r="U304" s="223">
        <v>0.22991</v>
      </c>
      <c r="V304" s="223">
        <f>ROUND(E304*U304,2)</f>
        <v>1.28</v>
      </c>
      <c r="W304" s="223"/>
      <c r="X304" s="223" t="s">
        <v>175</v>
      </c>
      <c r="Y304" s="213"/>
      <c r="Z304" s="213"/>
      <c r="AA304" s="213"/>
      <c r="AB304" s="213"/>
      <c r="AC304" s="213"/>
      <c r="AD304" s="213"/>
      <c r="AE304" s="213"/>
      <c r="AF304" s="213"/>
      <c r="AG304" s="213" t="s">
        <v>176</v>
      </c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5">
      <c r="A305" s="220"/>
      <c r="B305" s="221"/>
      <c r="C305" s="249"/>
      <c r="D305" s="243"/>
      <c r="E305" s="243"/>
      <c r="F305" s="243"/>
      <c r="G305" s="24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3"/>
      <c r="Z305" s="213"/>
      <c r="AA305" s="213"/>
      <c r="AB305" s="213"/>
      <c r="AC305" s="213"/>
      <c r="AD305" s="213"/>
      <c r="AE305" s="213"/>
      <c r="AF305" s="213"/>
      <c r="AG305" s="213" t="s">
        <v>143</v>
      </c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ht="20.399999999999999" outlineLevel="1" x14ac:dyDescent="0.25">
      <c r="A306" s="232">
        <v>71</v>
      </c>
      <c r="B306" s="233" t="s">
        <v>474</v>
      </c>
      <c r="C306" s="246" t="s">
        <v>475</v>
      </c>
      <c r="D306" s="234" t="s">
        <v>196</v>
      </c>
      <c r="E306" s="235">
        <v>6.4110199999999997</v>
      </c>
      <c r="F306" s="236"/>
      <c r="G306" s="237">
        <f>ROUND(E306*F306,2)</f>
        <v>0</v>
      </c>
      <c r="H306" s="236"/>
      <c r="I306" s="237">
        <f>ROUND(E306*H306,2)</f>
        <v>0</v>
      </c>
      <c r="J306" s="236"/>
      <c r="K306" s="237">
        <f>ROUND(E306*J306,2)</f>
        <v>0</v>
      </c>
      <c r="L306" s="237">
        <v>21</v>
      </c>
      <c r="M306" s="237">
        <f>G306*(1+L306/100)</f>
        <v>0</v>
      </c>
      <c r="N306" s="237">
        <v>4.5999999999999999E-3</v>
      </c>
      <c r="O306" s="237">
        <f>ROUND(E306*N306,2)</f>
        <v>0.03</v>
      </c>
      <c r="P306" s="237">
        <v>0</v>
      </c>
      <c r="Q306" s="237">
        <f>ROUND(E306*P306,2)</f>
        <v>0</v>
      </c>
      <c r="R306" s="237" t="s">
        <v>331</v>
      </c>
      <c r="S306" s="237" t="s">
        <v>137</v>
      </c>
      <c r="T306" s="238" t="s">
        <v>137</v>
      </c>
      <c r="U306" s="223">
        <v>0</v>
      </c>
      <c r="V306" s="223">
        <f>ROUND(E306*U306,2)</f>
        <v>0</v>
      </c>
      <c r="W306" s="223"/>
      <c r="X306" s="223" t="s">
        <v>332</v>
      </c>
      <c r="Y306" s="213"/>
      <c r="Z306" s="213"/>
      <c r="AA306" s="213"/>
      <c r="AB306" s="213"/>
      <c r="AC306" s="213"/>
      <c r="AD306" s="213"/>
      <c r="AE306" s="213"/>
      <c r="AF306" s="213"/>
      <c r="AG306" s="213" t="s">
        <v>333</v>
      </c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5">
      <c r="A307" s="220"/>
      <c r="B307" s="221"/>
      <c r="C307" s="258" t="s">
        <v>476</v>
      </c>
      <c r="D307" s="253"/>
      <c r="E307" s="254">
        <v>6.4110199999999997</v>
      </c>
      <c r="F307" s="223"/>
      <c r="G307" s="22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178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5">
      <c r="A308" s="220"/>
      <c r="B308" s="221"/>
      <c r="C308" s="248"/>
      <c r="D308" s="242"/>
      <c r="E308" s="242"/>
      <c r="F308" s="242"/>
      <c r="G308" s="242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3"/>
      <c r="Z308" s="213"/>
      <c r="AA308" s="213"/>
      <c r="AB308" s="213"/>
      <c r="AC308" s="213"/>
      <c r="AD308" s="213"/>
      <c r="AE308" s="213"/>
      <c r="AF308" s="213"/>
      <c r="AG308" s="213" t="s">
        <v>143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5">
      <c r="A309" s="220">
        <v>72</v>
      </c>
      <c r="B309" s="221" t="s">
        <v>477</v>
      </c>
      <c r="C309" s="261" t="s">
        <v>478</v>
      </c>
      <c r="D309" s="222" t="s">
        <v>0</v>
      </c>
      <c r="E309" s="241"/>
      <c r="F309" s="224"/>
      <c r="G309" s="223">
        <f>ROUND(E309*F309,2)</f>
        <v>0</v>
      </c>
      <c r="H309" s="224"/>
      <c r="I309" s="223">
        <f>ROUND(E309*H309,2)</f>
        <v>0</v>
      </c>
      <c r="J309" s="224"/>
      <c r="K309" s="223">
        <f>ROUND(E309*J309,2)</f>
        <v>0</v>
      </c>
      <c r="L309" s="223">
        <v>21</v>
      </c>
      <c r="M309" s="223">
        <f>G309*(1+L309/100)</f>
        <v>0</v>
      </c>
      <c r="N309" s="223">
        <v>0</v>
      </c>
      <c r="O309" s="223">
        <f>ROUND(E309*N309,2)</f>
        <v>0</v>
      </c>
      <c r="P309" s="223">
        <v>0</v>
      </c>
      <c r="Q309" s="223">
        <f>ROUND(E309*P309,2)</f>
        <v>0</v>
      </c>
      <c r="R309" s="223" t="s">
        <v>470</v>
      </c>
      <c r="S309" s="223" t="s">
        <v>137</v>
      </c>
      <c r="T309" s="223" t="s">
        <v>137</v>
      </c>
      <c r="U309" s="223">
        <v>0</v>
      </c>
      <c r="V309" s="223">
        <f>ROUND(E309*U309,2)</f>
        <v>0</v>
      </c>
      <c r="W309" s="223"/>
      <c r="X309" s="223" t="s">
        <v>465</v>
      </c>
      <c r="Y309" s="213"/>
      <c r="Z309" s="213"/>
      <c r="AA309" s="213"/>
      <c r="AB309" s="213"/>
      <c r="AC309" s="213"/>
      <c r="AD309" s="213"/>
      <c r="AE309" s="213"/>
      <c r="AF309" s="213"/>
      <c r="AG309" s="213" t="s">
        <v>466</v>
      </c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5">
      <c r="A310" s="220"/>
      <c r="B310" s="221"/>
      <c r="C310" s="262" t="s">
        <v>479</v>
      </c>
      <c r="D310" s="257"/>
      <c r="E310" s="257"/>
      <c r="F310" s="257"/>
      <c r="G310" s="257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199</v>
      </c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5">
      <c r="A311" s="220"/>
      <c r="B311" s="221"/>
      <c r="C311" s="248"/>
      <c r="D311" s="242"/>
      <c r="E311" s="242"/>
      <c r="F311" s="242"/>
      <c r="G311" s="242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3"/>
      <c r="Z311" s="213"/>
      <c r="AA311" s="213"/>
      <c r="AB311" s="213"/>
      <c r="AC311" s="213"/>
      <c r="AD311" s="213"/>
      <c r="AE311" s="213"/>
      <c r="AF311" s="213"/>
      <c r="AG311" s="213" t="s">
        <v>143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x14ac:dyDescent="0.25">
      <c r="A312" s="226" t="s">
        <v>132</v>
      </c>
      <c r="B312" s="227" t="s">
        <v>85</v>
      </c>
      <c r="C312" s="245" t="s">
        <v>86</v>
      </c>
      <c r="D312" s="228"/>
      <c r="E312" s="229"/>
      <c r="F312" s="230"/>
      <c r="G312" s="230">
        <f>SUMIF(AG313:AG322,"&lt;&gt;NOR",G313:G322)</f>
        <v>0</v>
      </c>
      <c r="H312" s="230"/>
      <c r="I312" s="230">
        <f>SUM(I313:I322)</f>
        <v>0</v>
      </c>
      <c r="J312" s="230"/>
      <c r="K312" s="230">
        <f>SUM(K313:K322)</f>
        <v>0</v>
      </c>
      <c r="L312" s="230"/>
      <c r="M312" s="230">
        <f>SUM(M313:M322)</f>
        <v>0</v>
      </c>
      <c r="N312" s="230"/>
      <c r="O312" s="230">
        <f>SUM(O313:O322)</f>
        <v>0.01</v>
      </c>
      <c r="P312" s="230"/>
      <c r="Q312" s="230">
        <f>SUM(Q313:Q322)</f>
        <v>0.01</v>
      </c>
      <c r="R312" s="230"/>
      <c r="S312" s="230"/>
      <c r="T312" s="231"/>
      <c r="U312" s="225"/>
      <c r="V312" s="225">
        <f>SUM(V313:V322)</f>
        <v>4.26</v>
      </c>
      <c r="W312" s="225"/>
      <c r="X312" s="225"/>
      <c r="AG312" t="s">
        <v>133</v>
      </c>
    </row>
    <row r="313" spans="1:60" ht="20.399999999999999" outlineLevel="1" x14ac:dyDescent="0.25">
      <c r="A313" s="232">
        <v>73</v>
      </c>
      <c r="B313" s="233" t="s">
        <v>480</v>
      </c>
      <c r="C313" s="246" t="s">
        <v>481</v>
      </c>
      <c r="D313" s="234" t="s">
        <v>277</v>
      </c>
      <c r="E313" s="235">
        <v>3.5</v>
      </c>
      <c r="F313" s="236"/>
      <c r="G313" s="237">
        <f>ROUND(E313*F313,2)</f>
        <v>0</v>
      </c>
      <c r="H313" s="236"/>
      <c r="I313" s="237">
        <f>ROUND(E313*H313,2)</f>
        <v>0</v>
      </c>
      <c r="J313" s="236"/>
      <c r="K313" s="237">
        <f>ROUND(E313*J313,2)</f>
        <v>0</v>
      </c>
      <c r="L313" s="237">
        <v>21</v>
      </c>
      <c r="M313" s="237">
        <f>G313*(1+L313/100)</f>
        <v>0</v>
      </c>
      <c r="N313" s="237">
        <v>2.47E-3</v>
      </c>
      <c r="O313" s="237">
        <f>ROUND(E313*N313,2)</f>
        <v>0.01</v>
      </c>
      <c r="P313" s="237">
        <v>0</v>
      </c>
      <c r="Q313" s="237">
        <f>ROUND(E313*P313,2)</f>
        <v>0</v>
      </c>
      <c r="R313" s="237" t="s">
        <v>482</v>
      </c>
      <c r="S313" s="237" t="s">
        <v>137</v>
      </c>
      <c r="T313" s="238" t="s">
        <v>137</v>
      </c>
      <c r="U313" s="223">
        <v>0.94269999999999998</v>
      </c>
      <c r="V313" s="223">
        <f>ROUND(E313*U313,2)</f>
        <v>3.3</v>
      </c>
      <c r="W313" s="223"/>
      <c r="X313" s="223" t="s">
        <v>175</v>
      </c>
      <c r="Y313" s="213"/>
      <c r="Z313" s="213"/>
      <c r="AA313" s="213"/>
      <c r="AB313" s="213"/>
      <c r="AC313" s="213"/>
      <c r="AD313" s="213"/>
      <c r="AE313" s="213"/>
      <c r="AF313" s="213"/>
      <c r="AG313" s="213" t="s">
        <v>176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5">
      <c r="A314" s="220"/>
      <c r="B314" s="221"/>
      <c r="C314" s="259" t="s">
        <v>483</v>
      </c>
      <c r="D314" s="255"/>
      <c r="E314" s="255"/>
      <c r="F314" s="255"/>
      <c r="G314" s="255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3"/>
      <c r="Z314" s="213"/>
      <c r="AA314" s="213"/>
      <c r="AB314" s="213"/>
      <c r="AC314" s="213"/>
      <c r="AD314" s="213"/>
      <c r="AE314" s="213"/>
      <c r="AF314" s="213"/>
      <c r="AG314" s="213" t="s">
        <v>199</v>
      </c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5">
      <c r="A315" s="220"/>
      <c r="B315" s="221"/>
      <c r="C315" s="260" t="s">
        <v>484</v>
      </c>
      <c r="D315" s="256"/>
      <c r="E315" s="256"/>
      <c r="F315" s="256"/>
      <c r="G315" s="256"/>
      <c r="H315" s="223"/>
      <c r="I315" s="223"/>
      <c r="J315" s="223"/>
      <c r="K315" s="223"/>
      <c r="L315" s="223"/>
      <c r="M315" s="223"/>
      <c r="N315" s="223"/>
      <c r="O315" s="223"/>
      <c r="P315" s="223"/>
      <c r="Q315" s="223"/>
      <c r="R315" s="223"/>
      <c r="S315" s="223"/>
      <c r="T315" s="223"/>
      <c r="U315" s="223"/>
      <c r="V315" s="223"/>
      <c r="W315" s="223"/>
      <c r="X315" s="223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142</v>
      </c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5">
      <c r="A316" s="220"/>
      <c r="B316" s="221"/>
      <c r="C316" s="248"/>
      <c r="D316" s="242"/>
      <c r="E316" s="242"/>
      <c r="F316" s="242"/>
      <c r="G316" s="242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143</v>
      </c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5">
      <c r="A317" s="232">
        <v>74</v>
      </c>
      <c r="B317" s="233" t="s">
        <v>485</v>
      </c>
      <c r="C317" s="246" t="s">
        <v>486</v>
      </c>
      <c r="D317" s="234" t="s">
        <v>277</v>
      </c>
      <c r="E317" s="235">
        <v>10.4</v>
      </c>
      <c r="F317" s="236"/>
      <c r="G317" s="237">
        <f>ROUND(E317*F317,2)</f>
        <v>0</v>
      </c>
      <c r="H317" s="236"/>
      <c r="I317" s="237">
        <f>ROUND(E317*H317,2)</f>
        <v>0</v>
      </c>
      <c r="J317" s="236"/>
      <c r="K317" s="237">
        <f>ROUND(E317*J317,2)</f>
        <v>0</v>
      </c>
      <c r="L317" s="237">
        <v>21</v>
      </c>
      <c r="M317" s="237">
        <f>G317*(1+L317/100)</f>
        <v>0</v>
      </c>
      <c r="N317" s="237">
        <v>0</v>
      </c>
      <c r="O317" s="237">
        <f>ROUND(E317*N317,2)</f>
        <v>0</v>
      </c>
      <c r="P317" s="237">
        <v>1.3500000000000001E-3</v>
      </c>
      <c r="Q317" s="237">
        <f>ROUND(E317*P317,2)</f>
        <v>0.01</v>
      </c>
      <c r="R317" s="237" t="s">
        <v>482</v>
      </c>
      <c r="S317" s="237" t="s">
        <v>137</v>
      </c>
      <c r="T317" s="238" t="s">
        <v>137</v>
      </c>
      <c r="U317" s="223">
        <v>9.1999999999999998E-2</v>
      </c>
      <c r="V317" s="223">
        <f>ROUND(E317*U317,2)</f>
        <v>0.96</v>
      </c>
      <c r="W317" s="223"/>
      <c r="X317" s="223" t="s">
        <v>175</v>
      </c>
      <c r="Y317" s="213"/>
      <c r="Z317" s="213"/>
      <c r="AA317" s="213"/>
      <c r="AB317" s="213"/>
      <c r="AC317" s="213"/>
      <c r="AD317" s="213"/>
      <c r="AE317" s="213"/>
      <c r="AF317" s="213"/>
      <c r="AG317" s="213" t="s">
        <v>176</v>
      </c>
      <c r="AH317" s="213"/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5">
      <c r="A318" s="220"/>
      <c r="B318" s="221"/>
      <c r="C318" s="258" t="s">
        <v>487</v>
      </c>
      <c r="D318" s="253"/>
      <c r="E318" s="254">
        <v>10.4</v>
      </c>
      <c r="F318" s="223"/>
      <c r="G318" s="223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178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5">
      <c r="A319" s="220"/>
      <c r="B319" s="221"/>
      <c r="C319" s="248"/>
      <c r="D319" s="242"/>
      <c r="E319" s="242"/>
      <c r="F319" s="242"/>
      <c r="G319" s="242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3"/>
      <c r="Z319" s="213"/>
      <c r="AA319" s="213"/>
      <c r="AB319" s="213"/>
      <c r="AC319" s="213"/>
      <c r="AD319" s="213"/>
      <c r="AE319" s="213"/>
      <c r="AF319" s="213"/>
      <c r="AG319" s="213" t="s">
        <v>143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5">
      <c r="A320" s="220">
        <v>75</v>
      </c>
      <c r="B320" s="221" t="s">
        <v>488</v>
      </c>
      <c r="C320" s="261" t="s">
        <v>489</v>
      </c>
      <c r="D320" s="222" t="s">
        <v>0</v>
      </c>
      <c r="E320" s="241"/>
      <c r="F320" s="224"/>
      <c r="G320" s="223">
        <f>ROUND(E320*F320,2)</f>
        <v>0</v>
      </c>
      <c r="H320" s="224"/>
      <c r="I320" s="223">
        <f>ROUND(E320*H320,2)</f>
        <v>0</v>
      </c>
      <c r="J320" s="224"/>
      <c r="K320" s="223">
        <f>ROUND(E320*J320,2)</f>
        <v>0</v>
      </c>
      <c r="L320" s="223">
        <v>21</v>
      </c>
      <c r="M320" s="223">
        <f>G320*(1+L320/100)</f>
        <v>0</v>
      </c>
      <c r="N320" s="223">
        <v>0</v>
      </c>
      <c r="O320" s="223">
        <f>ROUND(E320*N320,2)</f>
        <v>0</v>
      </c>
      <c r="P320" s="223">
        <v>0</v>
      </c>
      <c r="Q320" s="223">
        <f>ROUND(E320*P320,2)</f>
        <v>0</v>
      </c>
      <c r="R320" s="223" t="s">
        <v>482</v>
      </c>
      <c r="S320" s="223" t="s">
        <v>137</v>
      </c>
      <c r="T320" s="223" t="s">
        <v>137</v>
      </c>
      <c r="U320" s="223">
        <v>0</v>
      </c>
      <c r="V320" s="223">
        <f>ROUND(E320*U320,2)</f>
        <v>0</v>
      </c>
      <c r="W320" s="223"/>
      <c r="X320" s="223" t="s">
        <v>465</v>
      </c>
      <c r="Y320" s="213"/>
      <c r="Z320" s="213"/>
      <c r="AA320" s="213"/>
      <c r="AB320" s="213"/>
      <c r="AC320" s="213"/>
      <c r="AD320" s="213"/>
      <c r="AE320" s="213"/>
      <c r="AF320" s="213"/>
      <c r="AG320" s="213" t="s">
        <v>466</v>
      </c>
      <c r="AH320" s="213"/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5">
      <c r="A321" s="220"/>
      <c r="B321" s="221"/>
      <c r="C321" s="262" t="s">
        <v>490</v>
      </c>
      <c r="D321" s="257"/>
      <c r="E321" s="257"/>
      <c r="F321" s="257"/>
      <c r="G321" s="257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199</v>
      </c>
      <c r="AH321" s="213"/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5">
      <c r="A322" s="220"/>
      <c r="B322" s="221"/>
      <c r="C322" s="248"/>
      <c r="D322" s="242"/>
      <c r="E322" s="242"/>
      <c r="F322" s="242"/>
      <c r="G322" s="242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143</v>
      </c>
      <c r="AH322" s="213"/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x14ac:dyDescent="0.25">
      <c r="A323" s="226" t="s">
        <v>132</v>
      </c>
      <c r="B323" s="227" t="s">
        <v>87</v>
      </c>
      <c r="C323" s="245" t="s">
        <v>88</v>
      </c>
      <c r="D323" s="228"/>
      <c r="E323" s="229"/>
      <c r="F323" s="230"/>
      <c r="G323" s="230">
        <f>SUMIF(AG324:AG332,"&lt;&gt;NOR",G324:G332)</f>
        <v>0</v>
      </c>
      <c r="H323" s="230"/>
      <c r="I323" s="230">
        <f>SUM(I324:I332)</f>
        <v>0</v>
      </c>
      <c r="J323" s="230"/>
      <c r="K323" s="230">
        <f>SUM(K324:K332)</f>
        <v>0</v>
      </c>
      <c r="L323" s="230"/>
      <c r="M323" s="230">
        <f>SUM(M324:M332)</f>
        <v>0</v>
      </c>
      <c r="N323" s="230"/>
      <c r="O323" s="230">
        <f>SUM(O324:O332)</f>
        <v>0</v>
      </c>
      <c r="P323" s="230"/>
      <c r="Q323" s="230">
        <f>SUM(Q324:Q332)</f>
        <v>0</v>
      </c>
      <c r="R323" s="230"/>
      <c r="S323" s="230"/>
      <c r="T323" s="231"/>
      <c r="U323" s="225"/>
      <c r="V323" s="225">
        <f>SUM(V324:V332)</f>
        <v>0</v>
      </c>
      <c r="W323" s="225"/>
      <c r="X323" s="225"/>
      <c r="AG323" t="s">
        <v>133</v>
      </c>
    </row>
    <row r="324" spans="1:60" outlineLevel="1" x14ac:dyDescent="0.25">
      <c r="A324" s="232">
        <v>76</v>
      </c>
      <c r="B324" s="233" t="s">
        <v>491</v>
      </c>
      <c r="C324" s="246" t="s">
        <v>492</v>
      </c>
      <c r="D324" s="234" t="s">
        <v>359</v>
      </c>
      <c r="E324" s="235">
        <v>1</v>
      </c>
      <c r="F324" s="236"/>
      <c r="G324" s="237">
        <f>ROUND(E324*F324,2)</f>
        <v>0</v>
      </c>
      <c r="H324" s="236"/>
      <c r="I324" s="237">
        <f>ROUND(E324*H324,2)</f>
        <v>0</v>
      </c>
      <c r="J324" s="236"/>
      <c r="K324" s="237">
        <f>ROUND(E324*J324,2)</f>
        <v>0</v>
      </c>
      <c r="L324" s="237">
        <v>21</v>
      </c>
      <c r="M324" s="237">
        <f>G324*(1+L324/100)</f>
        <v>0</v>
      </c>
      <c r="N324" s="237">
        <v>0</v>
      </c>
      <c r="O324" s="237">
        <f>ROUND(E324*N324,2)</f>
        <v>0</v>
      </c>
      <c r="P324" s="237">
        <v>0</v>
      </c>
      <c r="Q324" s="237">
        <f>ROUND(E324*P324,2)</f>
        <v>0</v>
      </c>
      <c r="R324" s="237"/>
      <c r="S324" s="237" t="s">
        <v>159</v>
      </c>
      <c r="T324" s="238" t="s">
        <v>138</v>
      </c>
      <c r="U324" s="223">
        <v>0</v>
      </c>
      <c r="V324" s="223">
        <f>ROUND(E324*U324,2)</f>
        <v>0</v>
      </c>
      <c r="W324" s="223"/>
      <c r="X324" s="223" t="s">
        <v>175</v>
      </c>
      <c r="Y324" s="213"/>
      <c r="Z324" s="213"/>
      <c r="AA324" s="213"/>
      <c r="AB324" s="213"/>
      <c r="AC324" s="213"/>
      <c r="AD324" s="213"/>
      <c r="AE324" s="213"/>
      <c r="AF324" s="213"/>
      <c r="AG324" s="213" t="s">
        <v>176</v>
      </c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5">
      <c r="A325" s="220"/>
      <c r="B325" s="221"/>
      <c r="C325" s="249"/>
      <c r="D325" s="243"/>
      <c r="E325" s="243"/>
      <c r="F325" s="243"/>
      <c r="G325" s="243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223"/>
      <c r="V325" s="223"/>
      <c r="W325" s="223"/>
      <c r="X325" s="223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143</v>
      </c>
      <c r="AH325" s="213"/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5">
      <c r="A326" s="232">
        <v>77</v>
      </c>
      <c r="B326" s="233" t="s">
        <v>493</v>
      </c>
      <c r="C326" s="246" t="s">
        <v>494</v>
      </c>
      <c r="D326" s="234" t="s">
        <v>359</v>
      </c>
      <c r="E326" s="235">
        <v>1</v>
      </c>
      <c r="F326" s="236"/>
      <c r="G326" s="237">
        <f>ROUND(E326*F326,2)</f>
        <v>0</v>
      </c>
      <c r="H326" s="236"/>
      <c r="I326" s="237">
        <f>ROUND(E326*H326,2)</f>
        <v>0</v>
      </c>
      <c r="J326" s="236"/>
      <c r="K326" s="237">
        <f>ROUND(E326*J326,2)</f>
        <v>0</v>
      </c>
      <c r="L326" s="237">
        <v>21</v>
      </c>
      <c r="M326" s="237">
        <f>G326*(1+L326/100)</f>
        <v>0</v>
      </c>
      <c r="N326" s="237">
        <v>0</v>
      </c>
      <c r="O326" s="237">
        <f>ROUND(E326*N326,2)</f>
        <v>0</v>
      </c>
      <c r="P326" s="237">
        <v>0</v>
      </c>
      <c r="Q326" s="237">
        <f>ROUND(E326*P326,2)</f>
        <v>0</v>
      </c>
      <c r="R326" s="237"/>
      <c r="S326" s="237" t="s">
        <v>159</v>
      </c>
      <c r="T326" s="238" t="s">
        <v>138</v>
      </c>
      <c r="U326" s="223">
        <v>0</v>
      </c>
      <c r="V326" s="223">
        <f>ROUND(E326*U326,2)</f>
        <v>0</v>
      </c>
      <c r="W326" s="223"/>
      <c r="X326" s="223" t="s">
        <v>175</v>
      </c>
      <c r="Y326" s="213"/>
      <c r="Z326" s="213"/>
      <c r="AA326" s="213"/>
      <c r="AB326" s="213"/>
      <c r="AC326" s="213"/>
      <c r="AD326" s="213"/>
      <c r="AE326" s="213"/>
      <c r="AF326" s="213"/>
      <c r="AG326" s="213" t="s">
        <v>176</v>
      </c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5">
      <c r="A327" s="220"/>
      <c r="B327" s="221"/>
      <c r="C327" s="249"/>
      <c r="D327" s="243"/>
      <c r="E327" s="243"/>
      <c r="F327" s="243"/>
      <c r="G327" s="24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143</v>
      </c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ht="20.399999999999999" outlineLevel="1" x14ac:dyDescent="0.25">
      <c r="A328" s="232">
        <v>78</v>
      </c>
      <c r="B328" s="233" t="s">
        <v>495</v>
      </c>
      <c r="C328" s="246" t="s">
        <v>496</v>
      </c>
      <c r="D328" s="234" t="s">
        <v>359</v>
      </c>
      <c r="E328" s="235">
        <v>2</v>
      </c>
      <c r="F328" s="236"/>
      <c r="G328" s="237">
        <f>ROUND(E328*F328,2)</f>
        <v>0</v>
      </c>
      <c r="H328" s="236"/>
      <c r="I328" s="237">
        <f>ROUND(E328*H328,2)</f>
        <v>0</v>
      </c>
      <c r="J328" s="236"/>
      <c r="K328" s="237">
        <f>ROUND(E328*J328,2)</f>
        <v>0</v>
      </c>
      <c r="L328" s="237">
        <v>21</v>
      </c>
      <c r="M328" s="237">
        <f>G328*(1+L328/100)</f>
        <v>0</v>
      </c>
      <c r="N328" s="237">
        <v>0</v>
      </c>
      <c r="O328" s="237">
        <f>ROUND(E328*N328,2)</f>
        <v>0</v>
      </c>
      <c r="P328" s="237">
        <v>0</v>
      </c>
      <c r="Q328" s="237">
        <f>ROUND(E328*P328,2)</f>
        <v>0</v>
      </c>
      <c r="R328" s="237"/>
      <c r="S328" s="237" t="s">
        <v>159</v>
      </c>
      <c r="T328" s="238" t="s">
        <v>138</v>
      </c>
      <c r="U328" s="223">
        <v>0</v>
      </c>
      <c r="V328" s="223">
        <f>ROUND(E328*U328,2)</f>
        <v>0</v>
      </c>
      <c r="W328" s="223"/>
      <c r="X328" s="223" t="s">
        <v>175</v>
      </c>
      <c r="Y328" s="213"/>
      <c r="Z328" s="213"/>
      <c r="AA328" s="213"/>
      <c r="AB328" s="213"/>
      <c r="AC328" s="213"/>
      <c r="AD328" s="213"/>
      <c r="AE328" s="213"/>
      <c r="AF328" s="213"/>
      <c r="AG328" s="213" t="s">
        <v>176</v>
      </c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5">
      <c r="A329" s="220"/>
      <c r="B329" s="221"/>
      <c r="C329" s="249"/>
      <c r="D329" s="243"/>
      <c r="E329" s="243"/>
      <c r="F329" s="243"/>
      <c r="G329" s="243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143</v>
      </c>
      <c r="AH329" s="213"/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5">
      <c r="A330" s="220">
        <v>79</v>
      </c>
      <c r="B330" s="221" t="s">
        <v>497</v>
      </c>
      <c r="C330" s="261" t="s">
        <v>498</v>
      </c>
      <c r="D330" s="222" t="s">
        <v>0</v>
      </c>
      <c r="E330" s="241"/>
      <c r="F330" s="224"/>
      <c r="G330" s="223">
        <f>ROUND(E330*F330,2)</f>
        <v>0</v>
      </c>
      <c r="H330" s="224"/>
      <c r="I330" s="223">
        <f>ROUND(E330*H330,2)</f>
        <v>0</v>
      </c>
      <c r="J330" s="224"/>
      <c r="K330" s="223">
        <f>ROUND(E330*J330,2)</f>
        <v>0</v>
      </c>
      <c r="L330" s="223">
        <v>21</v>
      </c>
      <c r="M330" s="223">
        <f>G330*(1+L330/100)</f>
        <v>0</v>
      </c>
      <c r="N330" s="223">
        <v>0</v>
      </c>
      <c r="O330" s="223">
        <f>ROUND(E330*N330,2)</f>
        <v>0</v>
      </c>
      <c r="P330" s="223">
        <v>0</v>
      </c>
      <c r="Q330" s="223">
        <f>ROUND(E330*P330,2)</f>
        <v>0</v>
      </c>
      <c r="R330" s="223" t="s">
        <v>499</v>
      </c>
      <c r="S330" s="223" t="s">
        <v>137</v>
      </c>
      <c r="T330" s="223" t="s">
        <v>137</v>
      </c>
      <c r="U330" s="223">
        <v>0</v>
      </c>
      <c r="V330" s="223">
        <f>ROUND(E330*U330,2)</f>
        <v>0</v>
      </c>
      <c r="W330" s="223"/>
      <c r="X330" s="223" t="s">
        <v>465</v>
      </c>
      <c r="Y330" s="213"/>
      <c r="Z330" s="213"/>
      <c r="AA330" s="213"/>
      <c r="AB330" s="213"/>
      <c r="AC330" s="213"/>
      <c r="AD330" s="213"/>
      <c r="AE330" s="213"/>
      <c r="AF330" s="213"/>
      <c r="AG330" s="213" t="s">
        <v>466</v>
      </c>
      <c r="AH330" s="213"/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5">
      <c r="A331" s="220"/>
      <c r="B331" s="221"/>
      <c r="C331" s="262" t="s">
        <v>490</v>
      </c>
      <c r="D331" s="257"/>
      <c r="E331" s="257"/>
      <c r="F331" s="257"/>
      <c r="G331" s="257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199</v>
      </c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5">
      <c r="A332" s="220"/>
      <c r="B332" s="221"/>
      <c r="C332" s="248"/>
      <c r="D332" s="242"/>
      <c r="E332" s="242"/>
      <c r="F332" s="242"/>
      <c r="G332" s="242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143</v>
      </c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x14ac:dyDescent="0.25">
      <c r="A333" s="226" t="s">
        <v>132</v>
      </c>
      <c r="B333" s="227" t="s">
        <v>89</v>
      </c>
      <c r="C333" s="245" t="s">
        <v>90</v>
      </c>
      <c r="D333" s="228"/>
      <c r="E333" s="229"/>
      <c r="F333" s="230"/>
      <c r="G333" s="230">
        <f>SUMIF(AG334:AG355,"&lt;&gt;NOR",G334:G355)</f>
        <v>0</v>
      </c>
      <c r="H333" s="230"/>
      <c r="I333" s="230">
        <f>SUM(I334:I355)</f>
        <v>0</v>
      </c>
      <c r="J333" s="230"/>
      <c r="K333" s="230">
        <f>SUM(K334:K355)</f>
        <v>0</v>
      </c>
      <c r="L333" s="230"/>
      <c r="M333" s="230">
        <f>SUM(M334:M355)</f>
        <v>0</v>
      </c>
      <c r="N333" s="230"/>
      <c r="O333" s="230">
        <f>SUM(O334:O355)</f>
        <v>0.09</v>
      </c>
      <c r="P333" s="230"/>
      <c r="Q333" s="230">
        <f>SUM(Q334:Q355)</f>
        <v>0</v>
      </c>
      <c r="R333" s="230"/>
      <c r="S333" s="230"/>
      <c r="T333" s="231"/>
      <c r="U333" s="225"/>
      <c r="V333" s="225">
        <f>SUM(V334:V355)</f>
        <v>5.91</v>
      </c>
      <c r="W333" s="225"/>
      <c r="X333" s="225"/>
      <c r="AG333" t="s">
        <v>133</v>
      </c>
    </row>
    <row r="334" spans="1:60" outlineLevel="1" x14ac:dyDescent="0.25">
      <c r="A334" s="232">
        <v>80</v>
      </c>
      <c r="B334" s="233" t="s">
        <v>500</v>
      </c>
      <c r="C334" s="246" t="s">
        <v>501</v>
      </c>
      <c r="D334" s="234" t="s">
        <v>196</v>
      </c>
      <c r="E334" s="235">
        <v>3.06</v>
      </c>
      <c r="F334" s="236"/>
      <c r="G334" s="237">
        <f>ROUND(E334*F334,2)</f>
        <v>0</v>
      </c>
      <c r="H334" s="236"/>
      <c r="I334" s="237">
        <f>ROUND(E334*H334,2)</f>
        <v>0</v>
      </c>
      <c r="J334" s="236"/>
      <c r="K334" s="237">
        <f>ROUND(E334*J334,2)</f>
        <v>0</v>
      </c>
      <c r="L334" s="237">
        <v>21</v>
      </c>
      <c r="M334" s="237">
        <f>G334*(1+L334/100)</f>
        <v>0</v>
      </c>
      <c r="N334" s="237">
        <v>2.1000000000000001E-4</v>
      </c>
      <c r="O334" s="237">
        <f>ROUND(E334*N334,2)</f>
        <v>0</v>
      </c>
      <c r="P334" s="237">
        <v>0</v>
      </c>
      <c r="Q334" s="237">
        <f>ROUND(E334*P334,2)</f>
        <v>0</v>
      </c>
      <c r="R334" s="237" t="s">
        <v>502</v>
      </c>
      <c r="S334" s="237" t="s">
        <v>137</v>
      </c>
      <c r="T334" s="238" t="s">
        <v>137</v>
      </c>
      <c r="U334" s="223">
        <v>0.05</v>
      </c>
      <c r="V334" s="223">
        <f>ROUND(E334*U334,2)</f>
        <v>0.15</v>
      </c>
      <c r="W334" s="223"/>
      <c r="X334" s="223" t="s">
        <v>175</v>
      </c>
      <c r="Y334" s="213"/>
      <c r="Z334" s="213"/>
      <c r="AA334" s="213"/>
      <c r="AB334" s="213"/>
      <c r="AC334" s="213"/>
      <c r="AD334" s="213"/>
      <c r="AE334" s="213"/>
      <c r="AF334" s="213"/>
      <c r="AG334" s="213" t="s">
        <v>176</v>
      </c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5">
      <c r="A335" s="220"/>
      <c r="B335" s="221"/>
      <c r="C335" s="258" t="s">
        <v>503</v>
      </c>
      <c r="D335" s="253"/>
      <c r="E335" s="254">
        <v>3.06</v>
      </c>
      <c r="F335" s="223"/>
      <c r="G335" s="223"/>
      <c r="H335" s="223"/>
      <c r="I335" s="223"/>
      <c r="J335" s="223"/>
      <c r="K335" s="223"/>
      <c r="L335" s="223"/>
      <c r="M335" s="223"/>
      <c r="N335" s="223"/>
      <c r="O335" s="223"/>
      <c r="P335" s="223"/>
      <c r="Q335" s="223"/>
      <c r="R335" s="223"/>
      <c r="S335" s="223"/>
      <c r="T335" s="223"/>
      <c r="U335" s="223"/>
      <c r="V335" s="223"/>
      <c r="W335" s="223"/>
      <c r="X335" s="223"/>
      <c r="Y335" s="213"/>
      <c r="Z335" s="213"/>
      <c r="AA335" s="213"/>
      <c r="AB335" s="213"/>
      <c r="AC335" s="213"/>
      <c r="AD335" s="213"/>
      <c r="AE335" s="213"/>
      <c r="AF335" s="213"/>
      <c r="AG335" s="213" t="s">
        <v>178</v>
      </c>
      <c r="AH335" s="213">
        <v>0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5">
      <c r="A336" s="220"/>
      <c r="B336" s="221"/>
      <c r="C336" s="248"/>
      <c r="D336" s="242"/>
      <c r="E336" s="242"/>
      <c r="F336" s="242"/>
      <c r="G336" s="242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143</v>
      </c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5">
      <c r="A337" s="232">
        <v>81</v>
      </c>
      <c r="B337" s="233" t="s">
        <v>504</v>
      </c>
      <c r="C337" s="246" t="s">
        <v>505</v>
      </c>
      <c r="D337" s="234" t="s">
        <v>277</v>
      </c>
      <c r="E337" s="235">
        <v>6</v>
      </c>
      <c r="F337" s="236"/>
      <c r="G337" s="237">
        <f>ROUND(E337*F337,2)</f>
        <v>0</v>
      </c>
      <c r="H337" s="236"/>
      <c r="I337" s="237">
        <f>ROUND(E337*H337,2)</f>
        <v>0</v>
      </c>
      <c r="J337" s="236"/>
      <c r="K337" s="237">
        <f>ROUND(E337*J337,2)</f>
        <v>0</v>
      </c>
      <c r="L337" s="237">
        <v>21</v>
      </c>
      <c r="M337" s="237">
        <f>G337*(1+L337/100)</f>
        <v>0</v>
      </c>
      <c r="N337" s="237">
        <v>0</v>
      </c>
      <c r="O337" s="237">
        <f>ROUND(E337*N337,2)</f>
        <v>0</v>
      </c>
      <c r="P337" s="237">
        <v>0</v>
      </c>
      <c r="Q337" s="237">
        <f>ROUND(E337*P337,2)</f>
        <v>0</v>
      </c>
      <c r="R337" s="237" t="s">
        <v>502</v>
      </c>
      <c r="S337" s="237" t="s">
        <v>137</v>
      </c>
      <c r="T337" s="238" t="s">
        <v>137</v>
      </c>
      <c r="U337" s="223">
        <v>0.23599999999999999</v>
      </c>
      <c r="V337" s="223">
        <f>ROUND(E337*U337,2)</f>
        <v>1.42</v>
      </c>
      <c r="W337" s="223"/>
      <c r="X337" s="223" t="s">
        <v>175</v>
      </c>
      <c r="Y337" s="213"/>
      <c r="Z337" s="213"/>
      <c r="AA337" s="213"/>
      <c r="AB337" s="213"/>
      <c r="AC337" s="213"/>
      <c r="AD337" s="213"/>
      <c r="AE337" s="213"/>
      <c r="AF337" s="213"/>
      <c r="AG337" s="213" t="s">
        <v>176</v>
      </c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5">
      <c r="A338" s="220"/>
      <c r="B338" s="221"/>
      <c r="C338" s="258" t="s">
        <v>506</v>
      </c>
      <c r="D338" s="253"/>
      <c r="E338" s="254">
        <v>6</v>
      </c>
      <c r="F338" s="223"/>
      <c r="G338" s="223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178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5">
      <c r="A339" s="220"/>
      <c r="B339" s="221"/>
      <c r="C339" s="248"/>
      <c r="D339" s="242"/>
      <c r="E339" s="242"/>
      <c r="F339" s="242"/>
      <c r="G339" s="242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3"/>
      <c r="Z339" s="213"/>
      <c r="AA339" s="213"/>
      <c r="AB339" s="213"/>
      <c r="AC339" s="213"/>
      <c r="AD339" s="213"/>
      <c r="AE339" s="213"/>
      <c r="AF339" s="213"/>
      <c r="AG339" s="213" t="s">
        <v>143</v>
      </c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ht="20.399999999999999" outlineLevel="1" x14ac:dyDescent="0.25">
      <c r="A340" s="232">
        <v>82</v>
      </c>
      <c r="B340" s="233" t="s">
        <v>507</v>
      </c>
      <c r="C340" s="246" t="s">
        <v>508</v>
      </c>
      <c r="D340" s="234" t="s">
        <v>196</v>
      </c>
      <c r="E340" s="235">
        <v>3.06</v>
      </c>
      <c r="F340" s="236"/>
      <c r="G340" s="237">
        <f>ROUND(E340*F340,2)</f>
        <v>0</v>
      </c>
      <c r="H340" s="236"/>
      <c r="I340" s="237">
        <f>ROUND(E340*H340,2)</f>
        <v>0</v>
      </c>
      <c r="J340" s="236"/>
      <c r="K340" s="237">
        <f>ROUND(E340*J340,2)</f>
        <v>0</v>
      </c>
      <c r="L340" s="237">
        <v>21</v>
      </c>
      <c r="M340" s="237">
        <f>G340*(1+L340/100)</f>
        <v>0</v>
      </c>
      <c r="N340" s="237">
        <v>4.8300000000000001E-3</v>
      </c>
      <c r="O340" s="237">
        <f>ROUND(E340*N340,2)</f>
        <v>0.01</v>
      </c>
      <c r="P340" s="237">
        <v>0</v>
      </c>
      <c r="Q340" s="237">
        <f>ROUND(E340*P340,2)</f>
        <v>0</v>
      </c>
      <c r="R340" s="237" t="s">
        <v>502</v>
      </c>
      <c r="S340" s="237" t="s">
        <v>137</v>
      </c>
      <c r="T340" s="238" t="s">
        <v>137</v>
      </c>
      <c r="U340" s="223">
        <v>0.97</v>
      </c>
      <c r="V340" s="223">
        <f>ROUND(E340*U340,2)</f>
        <v>2.97</v>
      </c>
      <c r="W340" s="223"/>
      <c r="X340" s="223" t="s">
        <v>175</v>
      </c>
      <c r="Y340" s="213"/>
      <c r="Z340" s="213"/>
      <c r="AA340" s="213"/>
      <c r="AB340" s="213"/>
      <c r="AC340" s="213"/>
      <c r="AD340" s="213"/>
      <c r="AE340" s="213"/>
      <c r="AF340" s="213"/>
      <c r="AG340" s="213" t="s">
        <v>176</v>
      </c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5">
      <c r="A341" s="220"/>
      <c r="B341" s="221"/>
      <c r="C341" s="249"/>
      <c r="D341" s="243"/>
      <c r="E341" s="243"/>
      <c r="F341" s="243"/>
      <c r="G341" s="243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143</v>
      </c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ht="20.399999999999999" outlineLevel="1" x14ac:dyDescent="0.25">
      <c r="A342" s="232">
        <v>83</v>
      </c>
      <c r="B342" s="233" t="s">
        <v>509</v>
      </c>
      <c r="C342" s="246" t="s">
        <v>510</v>
      </c>
      <c r="D342" s="234" t="s">
        <v>196</v>
      </c>
      <c r="E342" s="235">
        <v>3.06</v>
      </c>
      <c r="F342" s="236"/>
      <c r="G342" s="237">
        <f>ROUND(E342*F342,2)</f>
        <v>0</v>
      </c>
      <c r="H342" s="236"/>
      <c r="I342" s="237">
        <f>ROUND(E342*H342,2)</f>
        <v>0</v>
      </c>
      <c r="J342" s="236"/>
      <c r="K342" s="237">
        <f>ROUND(E342*J342,2)</f>
        <v>0</v>
      </c>
      <c r="L342" s="237">
        <v>21</v>
      </c>
      <c r="M342" s="237">
        <f>G342*(1+L342/100)</f>
        <v>0</v>
      </c>
      <c r="N342" s="237">
        <v>0</v>
      </c>
      <c r="O342" s="237">
        <f>ROUND(E342*N342,2)</f>
        <v>0</v>
      </c>
      <c r="P342" s="237">
        <v>0</v>
      </c>
      <c r="Q342" s="237">
        <f>ROUND(E342*P342,2)</f>
        <v>0</v>
      </c>
      <c r="R342" s="237" t="s">
        <v>502</v>
      </c>
      <c r="S342" s="237" t="s">
        <v>137</v>
      </c>
      <c r="T342" s="238" t="s">
        <v>137</v>
      </c>
      <c r="U342" s="223">
        <v>0.03</v>
      </c>
      <c r="V342" s="223">
        <f>ROUND(E342*U342,2)</f>
        <v>0.09</v>
      </c>
      <c r="W342" s="223"/>
      <c r="X342" s="223" t="s">
        <v>175</v>
      </c>
      <c r="Y342" s="213"/>
      <c r="Z342" s="213"/>
      <c r="AA342" s="213"/>
      <c r="AB342" s="213"/>
      <c r="AC342" s="213"/>
      <c r="AD342" s="213"/>
      <c r="AE342" s="213"/>
      <c r="AF342" s="213"/>
      <c r="AG342" s="213" t="s">
        <v>176</v>
      </c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5">
      <c r="A343" s="220"/>
      <c r="B343" s="221"/>
      <c r="C343" s="249"/>
      <c r="D343" s="243"/>
      <c r="E343" s="243"/>
      <c r="F343" s="243"/>
      <c r="G343" s="243"/>
      <c r="H343" s="223"/>
      <c r="I343" s="223"/>
      <c r="J343" s="223"/>
      <c r="K343" s="223"/>
      <c r="L343" s="223"/>
      <c r="M343" s="223"/>
      <c r="N343" s="223"/>
      <c r="O343" s="223"/>
      <c r="P343" s="223"/>
      <c r="Q343" s="223"/>
      <c r="R343" s="223"/>
      <c r="S343" s="223"/>
      <c r="T343" s="223"/>
      <c r="U343" s="223"/>
      <c r="V343" s="223"/>
      <c r="W343" s="223"/>
      <c r="X343" s="223"/>
      <c r="Y343" s="213"/>
      <c r="Z343" s="213"/>
      <c r="AA343" s="213"/>
      <c r="AB343" s="213"/>
      <c r="AC343" s="213"/>
      <c r="AD343" s="213"/>
      <c r="AE343" s="213"/>
      <c r="AF343" s="213"/>
      <c r="AG343" s="213" t="s">
        <v>143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5">
      <c r="A344" s="232">
        <v>84</v>
      </c>
      <c r="B344" s="233" t="s">
        <v>511</v>
      </c>
      <c r="C344" s="246" t="s">
        <v>512</v>
      </c>
      <c r="D344" s="234" t="s">
        <v>277</v>
      </c>
      <c r="E344" s="235">
        <v>8.5</v>
      </c>
      <c r="F344" s="236"/>
      <c r="G344" s="237">
        <f>ROUND(E344*F344,2)</f>
        <v>0</v>
      </c>
      <c r="H344" s="236"/>
      <c r="I344" s="237">
        <f>ROUND(E344*H344,2)</f>
        <v>0</v>
      </c>
      <c r="J344" s="236"/>
      <c r="K344" s="237">
        <f>ROUND(E344*J344,2)</f>
        <v>0</v>
      </c>
      <c r="L344" s="237">
        <v>21</v>
      </c>
      <c r="M344" s="237">
        <f>G344*(1+L344/100)</f>
        <v>0</v>
      </c>
      <c r="N344" s="237">
        <v>3.4000000000000002E-4</v>
      </c>
      <c r="O344" s="237">
        <f>ROUND(E344*N344,2)</f>
        <v>0</v>
      </c>
      <c r="P344" s="237">
        <v>0</v>
      </c>
      <c r="Q344" s="237">
        <f>ROUND(E344*P344,2)</f>
        <v>0</v>
      </c>
      <c r="R344" s="237"/>
      <c r="S344" s="237" t="s">
        <v>159</v>
      </c>
      <c r="T344" s="238" t="s">
        <v>137</v>
      </c>
      <c r="U344" s="223">
        <v>0.15</v>
      </c>
      <c r="V344" s="223">
        <f>ROUND(E344*U344,2)</f>
        <v>1.28</v>
      </c>
      <c r="W344" s="223"/>
      <c r="X344" s="223" t="s">
        <v>175</v>
      </c>
      <c r="Y344" s="213"/>
      <c r="Z344" s="213"/>
      <c r="AA344" s="213"/>
      <c r="AB344" s="213"/>
      <c r="AC344" s="213"/>
      <c r="AD344" s="213"/>
      <c r="AE344" s="213"/>
      <c r="AF344" s="213"/>
      <c r="AG344" s="213" t="s">
        <v>176</v>
      </c>
      <c r="AH344" s="213"/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5">
      <c r="A345" s="220"/>
      <c r="B345" s="221"/>
      <c r="C345" s="258" t="s">
        <v>513</v>
      </c>
      <c r="D345" s="253"/>
      <c r="E345" s="254">
        <v>8.5</v>
      </c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3"/>
      <c r="Q345" s="223"/>
      <c r="R345" s="223"/>
      <c r="S345" s="223"/>
      <c r="T345" s="223"/>
      <c r="U345" s="223"/>
      <c r="V345" s="223"/>
      <c r="W345" s="223"/>
      <c r="X345" s="223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178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5">
      <c r="A346" s="220"/>
      <c r="B346" s="221"/>
      <c r="C346" s="248"/>
      <c r="D346" s="242"/>
      <c r="E346" s="242"/>
      <c r="F346" s="242"/>
      <c r="G346" s="242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143</v>
      </c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ht="20.399999999999999" outlineLevel="1" x14ac:dyDescent="0.25">
      <c r="A347" s="232">
        <v>85</v>
      </c>
      <c r="B347" s="233" t="s">
        <v>514</v>
      </c>
      <c r="C347" s="246" t="s">
        <v>515</v>
      </c>
      <c r="D347" s="234" t="s">
        <v>196</v>
      </c>
      <c r="E347" s="235">
        <v>3.6720000000000002</v>
      </c>
      <c r="F347" s="236"/>
      <c r="G347" s="237">
        <f>ROUND(E347*F347,2)</f>
        <v>0</v>
      </c>
      <c r="H347" s="236"/>
      <c r="I347" s="237">
        <f>ROUND(E347*H347,2)</f>
        <v>0</v>
      </c>
      <c r="J347" s="236"/>
      <c r="K347" s="237">
        <f>ROUND(E347*J347,2)</f>
        <v>0</v>
      </c>
      <c r="L347" s="237">
        <v>21</v>
      </c>
      <c r="M347" s="237">
        <f>G347*(1+L347/100)</f>
        <v>0</v>
      </c>
      <c r="N347" s="237">
        <v>1.9199999999999998E-2</v>
      </c>
      <c r="O347" s="237">
        <f>ROUND(E347*N347,2)</f>
        <v>7.0000000000000007E-2</v>
      </c>
      <c r="P347" s="237">
        <v>0</v>
      </c>
      <c r="Q347" s="237">
        <f>ROUND(E347*P347,2)</f>
        <v>0</v>
      </c>
      <c r="R347" s="237" t="s">
        <v>331</v>
      </c>
      <c r="S347" s="237" t="s">
        <v>137</v>
      </c>
      <c r="T347" s="238" t="s">
        <v>137</v>
      </c>
      <c r="U347" s="223">
        <v>0</v>
      </c>
      <c r="V347" s="223">
        <f>ROUND(E347*U347,2)</f>
        <v>0</v>
      </c>
      <c r="W347" s="223"/>
      <c r="X347" s="223" t="s">
        <v>332</v>
      </c>
      <c r="Y347" s="213"/>
      <c r="Z347" s="213"/>
      <c r="AA347" s="213"/>
      <c r="AB347" s="213"/>
      <c r="AC347" s="213"/>
      <c r="AD347" s="213"/>
      <c r="AE347" s="213"/>
      <c r="AF347" s="213"/>
      <c r="AG347" s="213" t="s">
        <v>333</v>
      </c>
      <c r="AH347" s="213"/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5">
      <c r="A348" s="220"/>
      <c r="B348" s="221"/>
      <c r="C348" s="258" t="s">
        <v>516</v>
      </c>
      <c r="D348" s="253"/>
      <c r="E348" s="254">
        <v>3.6720000000000002</v>
      </c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178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5">
      <c r="A349" s="220"/>
      <c r="B349" s="221"/>
      <c r="C349" s="248"/>
      <c r="D349" s="242"/>
      <c r="E349" s="242"/>
      <c r="F349" s="242"/>
      <c r="G349" s="242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143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ht="20.399999999999999" outlineLevel="1" x14ac:dyDescent="0.25">
      <c r="A350" s="232">
        <v>86</v>
      </c>
      <c r="B350" s="233" t="s">
        <v>517</v>
      </c>
      <c r="C350" s="246" t="s">
        <v>518</v>
      </c>
      <c r="D350" s="234" t="s">
        <v>359</v>
      </c>
      <c r="E350" s="235">
        <v>30</v>
      </c>
      <c r="F350" s="236"/>
      <c r="G350" s="237">
        <f>ROUND(E350*F350,2)</f>
        <v>0</v>
      </c>
      <c r="H350" s="236"/>
      <c r="I350" s="237">
        <f>ROUND(E350*H350,2)</f>
        <v>0</v>
      </c>
      <c r="J350" s="236"/>
      <c r="K350" s="237">
        <f>ROUND(E350*J350,2)</f>
        <v>0</v>
      </c>
      <c r="L350" s="237">
        <v>21</v>
      </c>
      <c r="M350" s="237">
        <f>G350*(1+L350/100)</f>
        <v>0</v>
      </c>
      <c r="N350" s="237">
        <v>4.4999999999999999E-4</v>
      </c>
      <c r="O350" s="237">
        <f>ROUND(E350*N350,2)</f>
        <v>0.01</v>
      </c>
      <c r="P350" s="237">
        <v>0</v>
      </c>
      <c r="Q350" s="237">
        <f>ROUND(E350*P350,2)</f>
        <v>0</v>
      </c>
      <c r="R350" s="237" t="s">
        <v>331</v>
      </c>
      <c r="S350" s="237" t="s">
        <v>137</v>
      </c>
      <c r="T350" s="238" t="s">
        <v>137</v>
      </c>
      <c r="U350" s="223">
        <v>0</v>
      </c>
      <c r="V350" s="223">
        <f>ROUND(E350*U350,2)</f>
        <v>0</v>
      </c>
      <c r="W350" s="223"/>
      <c r="X350" s="223" t="s">
        <v>332</v>
      </c>
      <c r="Y350" s="213"/>
      <c r="Z350" s="213"/>
      <c r="AA350" s="213"/>
      <c r="AB350" s="213"/>
      <c r="AC350" s="213"/>
      <c r="AD350" s="213"/>
      <c r="AE350" s="213"/>
      <c r="AF350" s="213"/>
      <c r="AG350" s="213" t="s">
        <v>333</v>
      </c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5">
      <c r="A351" s="220"/>
      <c r="B351" s="221"/>
      <c r="C351" s="258" t="s">
        <v>519</v>
      </c>
      <c r="D351" s="253"/>
      <c r="E351" s="254">
        <v>30</v>
      </c>
      <c r="F351" s="223"/>
      <c r="G351" s="223"/>
      <c r="H351" s="223"/>
      <c r="I351" s="223"/>
      <c r="J351" s="223"/>
      <c r="K351" s="223"/>
      <c r="L351" s="223"/>
      <c r="M351" s="223"/>
      <c r="N351" s="223"/>
      <c r="O351" s="223"/>
      <c r="P351" s="223"/>
      <c r="Q351" s="223"/>
      <c r="R351" s="223"/>
      <c r="S351" s="223"/>
      <c r="T351" s="223"/>
      <c r="U351" s="223"/>
      <c r="V351" s="223"/>
      <c r="W351" s="223"/>
      <c r="X351" s="223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178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5">
      <c r="A352" s="220"/>
      <c r="B352" s="221"/>
      <c r="C352" s="248"/>
      <c r="D352" s="242"/>
      <c r="E352" s="242"/>
      <c r="F352" s="242"/>
      <c r="G352" s="242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3"/>
      <c r="Z352" s="213"/>
      <c r="AA352" s="213"/>
      <c r="AB352" s="213"/>
      <c r="AC352" s="213"/>
      <c r="AD352" s="213"/>
      <c r="AE352" s="213"/>
      <c r="AF352" s="213"/>
      <c r="AG352" s="213" t="s">
        <v>143</v>
      </c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5">
      <c r="A353" s="220">
        <v>87</v>
      </c>
      <c r="B353" s="221" t="s">
        <v>520</v>
      </c>
      <c r="C353" s="261" t="s">
        <v>521</v>
      </c>
      <c r="D353" s="222" t="s">
        <v>0</v>
      </c>
      <c r="E353" s="241"/>
      <c r="F353" s="224"/>
      <c r="G353" s="223">
        <f>ROUND(E353*F353,2)</f>
        <v>0</v>
      </c>
      <c r="H353" s="224"/>
      <c r="I353" s="223">
        <f>ROUND(E353*H353,2)</f>
        <v>0</v>
      </c>
      <c r="J353" s="224"/>
      <c r="K353" s="223">
        <f>ROUND(E353*J353,2)</f>
        <v>0</v>
      </c>
      <c r="L353" s="223">
        <v>21</v>
      </c>
      <c r="M353" s="223">
        <f>G353*(1+L353/100)</f>
        <v>0</v>
      </c>
      <c r="N353" s="223">
        <v>0</v>
      </c>
      <c r="O353" s="223">
        <f>ROUND(E353*N353,2)</f>
        <v>0</v>
      </c>
      <c r="P353" s="223">
        <v>0</v>
      </c>
      <c r="Q353" s="223">
        <f>ROUND(E353*P353,2)</f>
        <v>0</v>
      </c>
      <c r="R353" s="223" t="s">
        <v>502</v>
      </c>
      <c r="S353" s="223" t="s">
        <v>137</v>
      </c>
      <c r="T353" s="223" t="s">
        <v>137</v>
      </c>
      <c r="U353" s="223">
        <v>0</v>
      </c>
      <c r="V353" s="223">
        <f>ROUND(E353*U353,2)</f>
        <v>0</v>
      </c>
      <c r="W353" s="223"/>
      <c r="X353" s="223" t="s">
        <v>465</v>
      </c>
      <c r="Y353" s="213"/>
      <c r="Z353" s="213"/>
      <c r="AA353" s="213"/>
      <c r="AB353" s="213"/>
      <c r="AC353" s="213"/>
      <c r="AD353" s="213"/>
      <c r="AE353" s="213"/>
      <c r="AF353" s="213"/>
      <c r="AG353" s="213" t="s">
        <v>466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5">
      <c r="A354" s="220"/>
      <c r="B354" s="221"/>
      <c r="C354" s="262" t="s">
        <v>490</v>
      </c>
      <c r="D354" s="257"/>
      <c r="E354" s="257"/>
      <c r="F354" s="257"/>
      <c r="G354" s="257"/>
      <c r="H354" s="223"/>
      <c r="I354" s="223"/>
      <c r="J354" s="223"/>
      <c r="K354" s="223"/>
      <c r="L354" s="223"/>
      <c r="M354" s="223"/>
      <c r="N354" s="223"/>
      <c r="O354" s="223"/>
      <c r="P354" s="223"/>
      <c r="Q354" s="223"/>
      <c r="R354" s="223"/>
      <c r="S354" s="223"/>
      <c r="T354" s="223"/>
      <c r="U354" s="223"/>
      <c r="V354" s="223"/>
      <c r="W354" s="223"/>
      <c r="X354" s="223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199</v>
      </c>
      <c r="AH354" s="213"/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5">
      <c r="A355" s="220"/>
      <c r="B355" s="221"/>
      <c r="C355" s="248"/>
      <c r="D355" s="242"/>
      <c r="E355" s="242"/>
      <c r="F355" s="242"/>
      <c r="G355" s="242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143</v>
      </c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x14ac:dyDescent="0.25">
      <c r="A356" s="226" t="s">
        <v>132</v>
      </c>
      <c r="B356" s="227" t="s">
        <v>91</v>
      </c>
      <c r="C356" s="245" t="s">
        <v>92</v>
      </c>
      <c r="D356" s="228"/>
      <c r="E356" s="229"/>
      <c r="F356" s="230"/>
      <c r="G356" s="230">
        <f>SUMIF(AG357:AG359,"&lt;&gt;NOR",G357:G359)</f>
        <v>0</v>
      </c>
      <c r="H356" s="230"/>
      <c r="I356" s="230">
        <f>SUM(I357:I359)</f>
        <v>0</v>
      </c>
      <c r="J356" s="230"/>
      <c r="K356" s="230">
        <f>SUM(K357:K359)</f>
        <v>0</v>
      </c>
      <c r="L356" s="230"/>
      <c r="M356" s="230">
        <f>SUM(M357:M359)</f>
        <v>0</v>
      </c>
      <c r="N356" s="230"/>
      <c r="O356" s="230">
        <f>SUM(O357:O359)</f>
        <v>0.03</v>
      </c>
      <c r="P356" s="230"/>
      <c r="Q356" s="230">
        <f>SUM(Q357:Q359)</f>
        <v>0</v>
      </c>
      <c r="R356" s="230"/>
      <c r="S356" s="230"/>
      <c r="T356" s="231"/>
      <c r="U356" s="225"/>
      <c r="V356" s="225">
        <f>SUM(V357:V359)</f>
        <v>1.35</v>
      </c>
      <c r="W356" s="225"/>
      <c r="X356" s="225"/>
      <c r="AG356" t="s">
        <v>133</v>
      </c>
    </row>
    <row r="357" spans="1:60" outlineLevel="1" x14ac:dyDescent="0.25">
      <c r="A357" s="232">
        <v>88</v>
      </c>
      <c r="B357" s="233" t="s">
        <v>522</v>
      </c>
      <c r="C357" s="246" t="s">
        <v>523</v>
      </c>
      <c r="D357" s="234" t="s">
        <v>196</v>
      </c>
      <c r="E357" s="235">
        <v>3.06</v>
      </c>
      <c r="F357" s="236"/>
      <c r="G357" s="237">
        <f>ROUND(E357*F357,2)</f>
        <v>0</v>
      </c>
      <c r="H357" s="236"/>
      <c r="I357" s="237">
        <f>ROUND(E357*H357,2)</f>
        <v>0</v>
      </c>
      <c r="J357" s="236"/>
      <c r="K357" s="237">
        <f>ROUND(E357*J357,2)</f>
        <v>0</v>
      </c>
      <c r="L357" s="237">
        <v>21</v>
      </c>
      <c r="M357" s="237">
        <f>G357*(1+L357/100)</f>
        <v>0</v>
      </c>
      <c r="N357" s="237">
        <v>9.7099999999999999E-3</v>
      </c>
      <c r="O357" s="237">
        <f>ROUND(E357*N357,2)</f>
        <v>0.03</v>
      </c>
      <c r="P357" s="237">
        <v>0</v>
      </c>
      <c r="Q357" s="237">
        <f>ROUND(E357*P357,2)</f>
        <v>0</v>
      </c>
      <c r="R357" s="237" t="s">
        <v>524</v>
      </c>
      <c r="S357" s="237" t="s">
        <v>137</v>
      </c>
      <c r="T357" s="238" t="s">
        <v>137</v>
      </c>
      <c r="U357" s="223">
        <v>0.44</v>
      </c>
      <c r="V357" s="223">
        <f>ROUND(E357*U357,2)</f>
        <v>1.35</v>
      </c>
      <c r="W357" s="223"/>
      <c r="X357" s="223" t="s">
        <v>175</v>
      </c>
      <c r="Y357" s="213"/>
      <c r="Z357" s="213"/>
      <c r="AA357" s="213"/>
      <c r="AB357" s="213"/>
      <c r="AC357" s="213"/>
      <c r="AD357" s="213"/>
      <c r="AE357" s="213"/>
      <c r="AF357" s="213"/>
      <c r="AG357" s="213" t="s">
        <v>176</v>
      </c>
      <c r="AH357" s="213"/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5">
      <c r="A358" s="220"/>
      <c r="B358" s="221"/>
      <c r="C358" s="259" t="s">
        <v>525</v>
      </c>
      <c r="D358" s="255"/>
      <c r="E358" s="255"/>
      <c r="F358" s="255"/>
      <c r="G358" s="255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199</v>
      </c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5">
      <c r="A359" s="220"/>
      <c r="B359" s="221"/>
      <c r="C359" s="248"/>
      <c r="D359" s="242"/>
      <c r="E359" s="242"/>
      <c r="F359" s="242"/>
      <c r="G359" s="242"/>
      <c r="H359" s="223"/>
      <c r="I359" s="223"/>
      <c r="J359" s="223"/>
      <c r="K359" s="223"/>
      <c r="L359" s="223"/>
      <c r="M359" s="223"/>
      <c r="N359" s="223"/>
      <c r="O359" s="223"/>
      <c r="P359" s="223"/>
      <c r="Q359" s="223"/>
      <c r="R359" s="223"/>
      <c r="S359" s="223"/>
      <c r="T359" s="223"/>
      <c r="U359" s="223"/>
      <c r="V359" s="223"/>
      <c r="W359" s="223"/>
      <c r="X359" s="223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143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x14ac:dyDescent="0.25">
      <c r="A360" s="226" t="s">
        <v>132</v>
      </c>
      <c r="B360" s="227" t="s">
        <v>93</v>
      </c>
      <c r="C360" s="245" t="s">
        <v>94</v>
      </c>
      <c r="D360" s="228"/>
      <c r="E360" s="229"/>
      <c r="F360" s="230"/>
      <c r="G360" s="230">
        <f>SUMIF(AG361:AG362,"&lt;&gt;NOR",G361:G362)</f>
        <v>0</v>
      </c>
      <c r="H360" s="230"/>
      <c r="I360" s="230">
        <f>SUM(I361:I362)</f>
        <v>0</v>
      </c>
      <c r="J360" s="230"/>
      <c r="K360" s="230">
        <f>SUM(K361:K362)</f>
        <v>0</v>
      </c>
      <c r="L360" s="230"/>
      <c r="M360" s="230">
        <f>SUM(M361:M362)</f>
        <v>0</v>
      </c>
      <c r="N360" s="230"/>
      <c r="O360" s="230">
        <f>SUM(O361:O362)</f>
        <v>0.01</v>
      </c>
      <c r="P360" s="230"/>
      <c r="Q360" s="230">
        <f>SUM(Q361:Q362)</f>
        <v>0</v>
      </c>
      <c r="R360" s="230"/>
      <c r="S360" s="230"/>
      <c r="T360" s="231"/>
      <c r="U360" s="225"/>
      <c r="V360" s="225">
        <f>SUM(V361:V362)</f>
        <v>5.6</v>
      </c>
      <c r="W360" s="225"/>
      <c r="X360" s="225"/>
      <c r="AG360" t="s">
        <v>133</v>
      </c>
    </row>
    <row r="361" spans="1:60" outlineLevel="1" x14ac:dyDescent="0.25">
      <c r="A361" s="232">
        <v>89</v>
      </c>
      <c r="B361" s="233" t="s">
        <v>526</v>
      </c>
      <c r="C361" s="246" t="s">
        <v>527</v>
      </c>
      <c r="D361" s="234" t="s">
        <v>196</v>
      </c>
      <c r="E361" s="235">
        <v>19.994599999999998</v>
      </c>
      <c r="F361" s="236"/>
      <c r="G361" s="237">
        <f>ROUND(E361*F361,2)</f>
        <v>0</v>
      </c>
      <c r="H361" s="236"/>
      <c r="I361" s="237">
        <f>ROUND(E361*H361,2)</f>
        <v>0</v>
      </c>
      <c r="J361" s="236"/>
      <c r="K361" s="237">
        <f>ROUND(E361*J361,2)</f>
        <v>0</v>
      </c>
      <c r="L361" s="237">
        <v>21</v>
      </c>
      <c r="M361" s="237">
        <f>G361*(1+L361/100)</f>
        <v>0</v>
      </c>
      <c r="N361" s="237">
        <v>6.2E-4</v>
      </c>
      <c r="O361" s="237">
        <f>ROUND(E361*N361,2)</f>
        <v>0.01</v>
      </c>
      <c r="P361" s="237">
        <v>0</v>
      </c>
      <c r="Q361" s="237">
        <f>ROUND(E361*P361,2)</f>
        <v>0</v>
      </c>
      <c r="R361" s="237" t="s">
        <v>528</v>
      </c>
      <c r="S361" s="237" t="s">
        <v>137</v>
      </c>
      <c r="T361" s="238" t="s">
        <v>137</v>
      </c>
      <c r="U361" s="223">
        <v>0.28000000000000003</v>
      </c>
      <c r="V361" s="223">
        <f>ROUND(E361*U361,2)</f>
        <v>5.6</v>
      </c>
      <c r="W361" s="223"/>
      <c r="X361" s="223" t="s">
        <v>175</v>
      </c>
      <c r="Y361" s="213"/>
      <c r="Z361" s="213"/>
      <c r="AA361" s="213"/>
      <c r="AB361" s="213"/>
      <c r="AC361" s="213"/>
      <c r="AD361" s="213"/>
      <c r="AE361" s="213"/>
      <c r="AF361" s="213"/>
      <c r="AG361" s="213" t="s">
        <v>176</v>
      </c>
      <c r="AH361" s="213"/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5">
      <c r="A362" s="220"/>
      <c r="B362" s="221"/>
      <c r="C362" s="249"/>
      <c r="D362" s="243"/>
      <c r="E362" s="243"/>
      <c r="F362" s="243"/>
      <c r="G362" s="243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143</v>
      </c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x14ac:dyDescent="0.25">
      <c r="A363" s="226" t="s">
        <v>132</v>
      </c>
      <c r="B363" s="227" t="s">
        <v>95</v>
      </c>
      <c r="C363" s="245" t="s">
        <v>96</v>
      </c>
      <c r="D363" s="228"/>
      <c r="E363" s="229"/>
      <c r="F363" s="230"/>
      <c r="G363" s="230">
        <f>SUMIF(AG364:AG382,"&lt;&gt;NOR",G364:G382)</f>
        <v>0</v>
      </c>
      <c r="H363" s="230"/>
      <c r="I363" s="230">
        <f>SUM(I364:I382)</f>
        <v>0</v>
      </c>
      <c r="J363" s="230"/>
      <c r="K363" s="230">
        <f>SUM(K364:K382)</f>
        <v>0</v>
      </c>
      <c r="L363" s="230"/>
      <c r="M363" s="230">
        <f>SUM(M364:M382)</f>
        <v>0</v>
      </c>
      <c r="N363" s="230"/>
      <c r="O363" s="230">
        <f>SUM(O364:O382)</f>
        <v>0.38</v>
      </c>
      <c r="P363" s="230"/>
      <c r="Q363" s="230">
        <f>SUM(Q364:Q382)</f>
        <v>0</v>
      </c>
      <c r="R363" s="230"/>
      <c r="S363" s="230"/>
      <c r="T363" s="231"/>
      <c r="U363" s="225"/>
      <c r="V363" s="225">
        <f>SUM(V364:V382)</f>
        <v>161.38</v>
      </c>
      <c r="W363" s="225"/>
      <c r="X363" s="225"/>
      <c r="AG363" t="s">
        <v>133</v>
      </c>
    </row>
    <row r="364" spans="1:60" ht="20.399999999999999" outlineLevel="1" x14ac:dyDescent="0.25">
      <c r="A364" s="232">
        <v>90</v>
      </c>
      <c r="B364" s="233" t="s">
        <v>529</v>
      </c>
      <c r="C364" s="246" t="s">
        <v>530</v>
      </c>
      <c r="D364" s="234" t="s">
        <v>196</v>
      </c>
      <c r="E364" s="235">
        <v>909.69285000000002</v>
      </c>
      <c r="F364" s="236"/>
      <c r="G364" s="237">
        <f>ROUND(E364*F364,2)</f>
        <v>0</v>
      </c>
      <c r="H364" s="236"/>
      <c r="I364" s="237">
        <f>ROUND(E364*H364,2)</f>
        <v>0</v>
      </c>
      <c r="J364" s="236"/>
      <c r="K364" s="237">
        <f>ROUND(E364*J364,2)</f>
        <v>0</v>
      </c>
      <c r="L364" s="237">
        <v>21</v>
      </c>
      <c r="M364" s="237">
        <f>G364*(1+L364/100)</f>
        <v>0</v>
      </c>
      <c r="N364" s="237">
        <v>0</v>
      </c>
      <c r="O364" s="237">
        <f>ROUND(E364*N364,2)</f>
        <v>0</v>
      </c>
      <c r="P364" s="237">
        <v>0</v>
      </c>
      <c r="Q364" s="237">
        <f>ROUND(E364*P364,2)</f>
        <v>0</v>
      </c>
      <c r="R364" s="237" t="s">
        <v>531</v>
      </c>
      <c r="S364" s="237" t="s">
        <v>137</v>
      </c>
      <c r="T364" s="238" t="s">
        <v>137</v>
      </c>
      <c r="U364" s="223">
        <v>4.7399999999999998E-2</v>
      </c>
      <c r="V364" s="223">
        <f>ROUND(E364*U364,2)</f>
        <v>43.12</v>
      </c>
      <c r="W364" s="223"/>
      <c r="X364" s="223" t="s">
        <v>175</v>
      </c>
      <c r="Y364" s="213"/>
      <c r="Z364" s="213"/>
      <c r="AA364" s="213"/>
      <c r="AB364" s="213"/>
      <c r="AC364" s="213"/>
      <c r="AD364" s="213"/>
      <c r="AE364" s="213"/>
      <c r="AF364" s="213"/>
      <c r="AG364" s="213" t="s">
        <v>176</v>
      </c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5">
      <c r="A365" s="220"/>
      <c r="B365" s="221"/>
      <c r="C365" s="249"/>
      <c r="D365" s="243"/>
      <c r="E365" s="243"/>
      <c r="F365" s="243"/>
      <c r="G365" s="24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143</v>
      </c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5">
      <c r="A366" s="232">
        <v>91</v>
      </c>
      <c r="B366" s="233" t="s">
        <v>532</v>
      </c>
      <c r="C366" s="246" t="s">
        <v>533</v>
      </c>
      <c r="D366" s="234" t="s">
        <v>196</v>
      </c>
      <c r="E366" s="235">
        <v>909.69285000000002</v>
      </c>
      <c r="F366" s="236"/>
      <c r="G366" s="237">
        <f>ROUND(E366*F366,2)</f>
        <v>0</v>
      </c>
      <c r="H366" s="236"/>
      <c r="I366" s="237">
        <f>ROUND(E366*H366,2)</f>
        <v>0</v>
      </c>
      <c r="J366" s="236"/>
      <c r="K366" s="237">
        <f>ROUND(E366*J366,2)</f>
        <v>0</v>
      </c>
      <c r="L366" s="237">
        <v>21</v>
      </c>
      <c r="M366" s="237">
        <f>G366*(1+L366/100)</f>
        <v>0</v>
      </c>
      <c r="N366" s="237">
        <v>4.2000000000000002E-4</v>
      </c>
      <c r="O366" s="237">
        <f>ROUND(E366*N366,2)</f>
        <v>0.38</v>
      </c>
      <c r="P366" s="237">
        <v>0</v>
      </c>
      <c r="Q366" s="237">
        <f>ROUND(E366*P366,2)</f>
        <v>0</v>
      </c>
      <c r="R366" s="237" t="s">
        <v>534</v>
      </c>
      <c r="S366" s="237" t="s">
        <v>137</v>
      </c>
      <c r="T366" s="238" t="s">
        <v>137</v>
      </c>
      <c r="U366" s="223">
        <v>0.13</v>
      </c>
      <c r="V366" s="223">
        <f>ROUND(E366*U366,2)</f>
        <v>118.26</v>
      </c>
      <c r="W366" s="223"/>
      <c r="X366" s="223" t="s">
        <v>535</v>
      </c>
      <c r="Y366" s="213"/>
      <c r="Z366" s="213"/>
      <c r="AA366" s="213"/>
      <c r="AB366" s="213"/>
      <c r="AC366" s="213"/>
      <c r="AD366" s="213"/>
      <c r="AE366" s="213"/>
      <c r="AF366" s="213"/>
      <c r="AG366" s="213" t="s">
        <v>536</v>
      </c>
      <c r="AH366" s="213"/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5">
      <c r="A367" s="220"/>
      <c r="B367" s="221"/>
      <c r="C367" s="258" t="s">
        <v>537</v>
      </c>
      <c r="D367" s="253"/>
      <c r="E367" s="254">
        <v>344.81700000000001</v>
      </c>
      <c r="F367" s="223"/>
      <c r="G367" s="223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178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5">
      <c r="A368" s="220"/>
      <c r="B368" s="221"/>
      <c r="C368" s="258" t="s">
        <v>538</v>
      </c>
      <c r="D368" s="253"/>
      <c r="E368" s="254">
        <v>-30</v>
      </c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178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5">
      <c r="A369" s="220"/>
      <c r="B369" s="221"/>
      <c r="C369" s="258" t="s">
        <v>539</v>
      </c>
      <c r="D369" s="253"/>
      <c r="E369" s="254">
        <v>-1.76</v>
      </c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178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5">
      <c r="A370" s="220"/>
      <c r="B370" s="221"/>
      <c r="C370" s="258" t="s">
        <v>540</v>
      </c>
      <c r="D370" s="253"/>
      <c r="E370" s="254">
        <v>53.231850000000001</v>
      </c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178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5">
      <c r="A371" s="220"/>
      <c r="B371" s="221"/>
      <c r="C371" s="258" t="s">
        <v>541</v>
      </c>
      <c r="D371" s="253"/>
      <c r="E371" s="254">
        <v>-14.688000000000001</v>
      </c>
      <c r="F371" s="223"/>
      <c r="G371" s="223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178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5">
      <c r="A372" s="220"/>
      <c r="B372" s="221"/>
      <c r="C372" s="258" t="s">
        <v>542</v>
      </c>
      <c r="D372" s="253"/>
      <c r="E372" s="254">
        <v>64.242000000000004</v>
      </c>
      <c r="F372" s="223"/>
      <c r="G372" s="223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178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5">
      <c r="A373" s="220"/>
      <c r="B373" s="221"/>
      <c r="C373" s="258" t="s">
        <v>543</v>
      </c>
      <c r="D373" s="253"/>
      <c r="E373" s="254">
        <v>-3.75</v>
      </c>
      <c r="F373" s="223"/>
      <c r="G373" s="223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3"/>
      <c r="Z373" s="213"/>
      <c r="AA373" s="213"/>
      <c r="AB373" s="213"/>
      <c r="AC373" s="213"/>
      <c r="AD373" s="213"/>
      <c r="AE373" s="213"/>
      <c r="AF373" s="213"/>
      <c r="AG373" s="213" t="s">
        <v>178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5">
      <c r="A374" s="220"/>
      <c r="B374" s="221"/>
      <c r="C374" s="258" t="s">
        <v>544</v>
      </c>
      <c r="D374" s="253"/>
      <c r="E374" s="254">
        <v>153</v>
      </c>
      <c r="F374" s="223"/>
      <c r="G374" s="223"/>
      <c r="H374" s="223"/>
      <c r="I374" s="223"/>
      <c r="J374" s="223"/>
      <c r="K374" s="223"/>
      <c r="L374" s="223"/>
      <c r="M374" s="223"/>
      <c r="N374" s="223"/>
      <c r="O374" s="223"/>
      <c r="P374" s="223"/>
      <c r="Q374" s="223"/>
      <c r="R374" s="223"/>
      <c r="S374" s="223"/>
      <c r="T374" s="223"/>
      <c r="U374" s="223"/>
      <c r="V374" s="223"/>
      <c r="W374" s="223"/>
      <c r="X374" s="223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178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5">
      <c r="A375" s="220"/>
      <c r="B375" s="221"/>
      <c r="C375" s="258" t="s">
        <v>545</v>
      </c>
      <c r="D375" s="253"/>
      <c r="E375" s="254">
        <v>27.5</v>
      </c>
      <c r="F375" s="223"/>
      <c r="G375" s="223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178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5">
      <c r="A376" s="220"/>
      <c r="B376" s="221"/>
      <c r="C376" s="258" t="s">
        <v>546</v>
      </c>
      <c r="D376" s="253"/>
      <c r="E376" s="254">
        <v>-5.04</v>
      </c>
      <c r="F376" s="223"/>
      <c r="G376" s="223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178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5">
      <c r="A377" s="220"/>
      <c r="B377" s="221"/>
      <c r="C377" s="258" t="s">
        <v>547</v>
      </c>
      <c r="D377" s="253"/>
      <c r="E377" s="254">
        <v>235.2</v>
      </c>
      <c r="F377" s="223"/>
      <c r="G377" s="223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3"/>
      <c r="Z377" s="213"/>
      <c r="AA377" s="213"/>
      <c r="AB377" s="213"/>
      <c r="AC377" s="213"/>
      <c r="AD377" s="213"/>
      <c r="AE377" s="213"/>
      <c r="AF377" s="213"/>
      <c r="AG377" s="213" t="s">
        <v>178</v>
      </c>
      <c r="AH377" s="213">
        <v>0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5">
      <c r="A378" s="220"/>
      <c r="B378" s="221"/>
      <c r="C378" s="258" t="s">
        <v>548</v>
      </c>
      <c r="D378" s="253"/>
      <c r="E378" s="254">
        <v>-5.67</v>
      </c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178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5">
      <c r="A379" s="220"/>
      <c r="B379" s="221"/>
      <c r="C379" s="258" t="s">
        <v>549</v>
      </c>
      <c r="D379" s="253"/>
      <c r="E379" s="254">
        <v>-8.58</v>
      </c>
      <c r="F379" s="223"/>
      <c r="G379" s="223"/>
      <c r="H379" s="223"/>
      <c r="I379" s="223"/>
      <c r="J379" s="223"/>
      <c r="K379" s="223"/>
      <c r="L379" s="223"/>
      <c r="M379" s="223"/>
      <c r="N379" s="223"/>
      <c r="O379" s="223"/>
      <c r="P379" s="223"/>
      <c r="Q379" s="223"/>
      <c r="R379" s="223"/>
      <c r="S379" s="223"/>
      <c r="T379" s="223"/>
      <c r="U379" s="223"/>
      <c r="V379" s="223"/>
      <c r="W379" s="223"/>
      <c r="X379" s="223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178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5">
      <c r="A380" s="220"/>
      <c r="B380" s="221"/>
      <c r="C380" s="258" t="s">
        <v>550</v>
      </c>
      <c r="D380" s="253"/>
      <c r="E380" s="254">
        <v>24</v>
      </c>
      <c r="F380" s="223"/>
      <c r="G380" s="223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178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5">
      <c r="A381" s="220"/>
      <c r="B381" s="221"/>
      <c r="C381" s="258" t="s">
        <v>551</v>
      </c>
      <c r="D381" s="253"/>
      <c r="E381" s="254">
        <v>77.19</v>
      </c>
      <c r="F381" s="223"/>
      <c r="G381" s="223"/>
      <c r="H381" s="223"/>
      <c r="I381" s="223"/>
      <c r="J381" s="223"/>
      <c r="K381" s="223"/>
      <c r="L381" s="223"/>
      <c r="M381" s="223"/>
      <c r="N381" s="223"/>
      <c r="O381" s="223"/>
      <c r="P381" s="223"/>
      <c r="Q381" s="223"/>
      <c r="R381" s="223"/>
      <c r="S381" s="223"/>
      <c r="T381" s="223"/>
      <c r="U381" s="223"/>
      <c r="V381" s="223"/>
      <c r="W381" s="223"/>
      <c r="X381" s="223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178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5">
      <c r="A382" s="220"/>
      <c r="B382" s="221"/>
      <c r="C382" s="248"/>
      <c r="D382" s="242"/>
      <c r="E382" s="242"/>
      <c r="F382" s="242"/>
      <c r="G382" s="242"/>
      <c r="H382" s="223"/>
      <c r="I382" s="223"/>
      <c r="J382" s="223"/>
      <c r="K382" s="223"/>
      <c r="L382" s="223"/>
      <c r="M382" s="223"/>
      <c r="N382" s="223"/>
      <c r="O382" s="223"/>
      <c r="P382" s="223"/>
      <c r="Q382" s="223"/>
      <c r="R382" s="223"/>
      <c r="S382" s="223"/>
      <c r="T382" s="223"/>
      <c r="U382" s="223"/>
      <c r="V382" s="223"/>
      <c r="W382" s="223"/>
      <c r="X382" s="223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143</v>
      </c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x14ac:dyDescent="0.25">
      <c r="A383" s="226" t="s">
        <v>132</v>
      </c>
      <c r="B383" s="227" t="s">
        <v>97</v>
      </c>
      <c r="C383" s="245" t="s">
        <v>98</v>
      </c>
      <c r="D383" s="228"/>
      <c r="E383" s="229"/>
      <c r="F383" s="230"/>
      <c r="G383" s="230">
        <f>SUMIF(AG384:AG389,"&lt;&gt;NOR",G384:G389)</f>
        <v>0</v>
      </c>
      <c r="H383" s="230"/>
      <c r="I383" s="230">
        <f>SUM(I384:I389)</f>
        <v>0</v>
      </c>
      <c r="J383" s="230"/>
      <c r="K383" s="230">
        <f>SUM(K384:K389)</f>
        <v>0</v>
      </c>
      <c r="L383" s="230"/>
      <c r="M383" s="230">
        <f>SUM(M384:M389)</f>
        <v>0</v>
      </c>
      <c r="N383" s="230"/>
      <c r="O383" s="230">
        <f>SUM(O384:O389)</f>
        <v>0</v>
      </c>
      <c r="P383" s="230"/>
      <c r="Q383" s="230">
        <f>SUM(Q384:Q389)</f>
        <v>0.04</v>
      </c>
      <c r="R383" s="230"/>
      <c r="S383" s="230"/>
      <c r="T383" s="231"/>
      <c r="U383" s="225"/>
      <c r="V383" s="225">
        <f>SUM(V384:V389)</f>
        <v>0</v>
      </c>
      <c r="W383" s="225"/>
      <c r="X383" s="225"/>
      <c r="AG383" t="s">
        <v>133</v>
      </c>
    </row>
    <row r="384" spans="1:60" outlineLevel="1" x14ac:dyDescent="0.25">
      <c r="A384" s="232">
        <v>92</v>
      </c>
      <c r="B384" s="233" t="s">
        <v>552</v>
      </c>
      <c r="C384" s="246" t="s">
        <v>553</v>
      </c>
      <c r="D384" s="234" t="s">
        <v>158</v>
      </c>
      <c r="E384" s="235">
        <v>1</v>
      </c>
      <c r="F384" s="236"/>
      <c r="G384" s="237">
        <f>ROUND(E384*F384,2)</f>
        <v>0</v>
      </c>
      <c r="H384" s="236"/>
      <c r="I384" s="237">
        <f>ROUND(E384*H384,2)</f>
        <v>0</v>
      </c>
      <c r="J384" s="236"/>
      <c r="K384" s="237">
        <f>ROUND(E384*J384,2)</f>
        <v>0</v>
      </c>
      <c r="L384" s="237">
        <v>21</v>
      </c>
      <c r="M384" s="237">
        <f>G384*(1+L384/100)</f>
        <v>0</v>
      </c>
      <c r="N384" s="237">
        <v>0</v>
      </c>
      <c r="O384" s="237">
        <f>ROUND(E384*N384,2)</f>
        <v>0</v>
      </c>
      <c r="P384" s="237">
        <v>3.6999999999999998E-2</v>
      </c>
      <c r="Q384" s="237">
        <f>ROUND(E384*P384,2)</f>
        <v>0.04</v>
      </c>
      <c r="R384" s="237"/>
      <c r="S384" s="237" t="s">
        <v>159</v>
      </c>
      <c r="T384" s="238" t="s">
        <v>405</v>
      </c>
      <c r="U384" s="223">
        <v>0</v>
      </c>
      <c r="V384" s="223">
        <f>ROUND(E384*U384,2)</f>
        <v>0</v>
      </c>
      <c r="W384" s="223"/>
      <c r="X384" s="223" t="s">
        <v>175</v>
      </c>
      <c r="Y384" s="213"/>
      <c r="Z384" s="213"/>
      <c r="AA384" s="213"/>
      <c r="AB384" s="213"/>
      <c r="AC384" s="213"/>
      <c r="AD384" s="213"/>
      <c r="AE384" s="213"/>
      <c r="AF384" s="213"/>
      <c r="AG384" s="213" t="s">
        <v>176</v>
      </c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5">
      <c r="A385" s="220"/>
      <c r="B385" s="221"/>
      <c r="C385" s="249"/>
      <c r="D385" s="243"/>
      <c r="E385" s="243"/>
      <c r="F385" s="243"/>
      <c r="G385" s="243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3"/>
      <c r="Z385" s="213"/>
      <c r="AA385" s="213"/>
      <c r="AB385" s="213"/>
      <c r="AC385" s="213"/>
      <c r="AD385" s="213"/>
      <c r="AE385" s="213"/>
      <c r="AF385" s="213"/>
      <c r="AG385" s="213" t="s">
        <v>143</v>
      </c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5">
      <c r="A386" s="232">
        <v>93</v>
      </c>
      <c r="B386" s="233" t="s">
        <v>554</v>
      </c>
      <c r="C386" s="246" t="s">
        <v>555</v>
      </c>
      <c r="D386" s="234" t="s">
        <v>556</v>
      </c>
      <c r="E386" s="235">
        <v>1</v>
      </c>
      <c r="F386" s="236"/>
      <c r="G386" s="237">
        <f>ROUND(E386*F386,2)</f>
        <v>0</v>
      </c>
      <c r="H386" s="236"/>
      <c r="I386" s="237">
        <f>ROUND(E386*H386,2)</f>
        <v>0</v>
      </c>
      <c r="J386" s="236"/>
      <c r="K386" s="237">
        <f>ROUND(E386*J386,2)</f>
        <v>0</v>
      </c>
      <c r="L386" s="237">
        <v>21</v>
      </c>
      <c r="M386" s="237">
        <f>G386*(1+L386/100)</f>
        <v>0</v>
      </c>
      <c r="N386" s="237">
        <v>0</v>
      </c>
      <c r="O386" s="237">
        <f>ROUND(E386*N386,2)</f>
        <v>0</v>
      </c>
      <c r="P386" s="237">
        <v>0</v>
      </c>
      <c r="Q386" s="237">
        <f>ROUND(E386*P386,2)</f>
        <v>0</v>
      </c>
      <c r="R386" s="237"/>
      <c r="S386" s="237" t="s">
        <v>159</v>
      </c>
      <c r="T386" s="238" t="s">
        <v>138</v>
      </c>
      <c r="U386" s="223">
        <v>0</v>
      </c>
      <c r="V386" s="223">
        <f>ROUND(E386*U386,2)</f>
        <v>0</v>
      </c>
      <c r="W386" s="223"/>
      <c r="X386" s="223" t="s">
        <v>175</v>
      </c>
      <c r="Y386" s="213"/>
      <c r="Z386" s="213"/>
      <c r="AA386" s="213"/>
      <c r="AB386" s="213"/>
      <c r="AC386" s="213"/>
      <c r="AD386" s="213"/>
      <c r="AE386" s="213"/>
      <c r="AF386" s="213"/>
      <c r="AG386" s="213" t="s">
        <v>176</v>
      </c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5">
      <c r="A387" s="220"/>
      <c r="B387" s="221"/>
      <c r="C387" s="249"/>
      <c r="D387" s="243"/>
      <c r="E387" s="243"/>
      <c r="F387" s="243"/>
      <c r="G387" s="243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143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ht="20.399999999999999" outlineLevel="1" x14ac:dyDescent="0.25">
      <c r="A388" s="232">
        <v>94</v>
      </c>
      <c r="B388" s="233" t="s">
        <v>557</v>
      </c>
      <c r="C388" s="246" t="s">
        <v>558</v>
      </c>
      <c r="D388" s="234" t="s">
        <v>556</v>
      </c>
      <c r="E388" s="235">
        <v>1</v>
      </c>
      <c r="F388" s="236"/>
      <c r="G388" s="237">
        <f>ROUND(E388*F388,2)</f>
        <v>0</v>
      </c>
      <c r="H388" s="236"/>
      <c r="I388" s="237">
        <f>ROUND(E388*H388,2)</f>
        <v>0</v>
      </c>
      <c r="J388" s="236"/>
      <c r="K388" s="237">
        <f>ROUND(E388*J388,2)</f>
        <v>0</v>
      </c>
      <c r="L388" s="237">
        <v>21</v>
      </c>
      <c r="M388" s="237">
        <f>G388*(1+L388/100)</f>
        <v>0</v>
      </c>
      <c r="N388" s="237">
        <v>0</v>
      </c>
      <c r="O388" s="237">
        <f>ROUND(E388*N388,2)</f>
        <v>0</v>
      </c>
      <c r="P388" s="237">
        <v>0</v>
      </c>
      <c r="Q388" s="237">
        <f>ROUND(E388*P388,2)</f>
        <v>0</v>
      </c>
      <c r="R388" s="237"/>
      <c r="S388" s="237" t="s">
        <v>159</v>
      </c>
      <c r="T388" s="238" t="s">
        <v>138</v>
      </c>
      <c r="U388" s="223">
        <v>0</v>
      </c>
      <c r="V388" s="223">
        <f>ROUND(E388*U388,2)</f>
        <v>0</v>
      </c>
      <c r="W388" s="223"/>
      <c r="X388" s="223" t="s">
        <v>175</v>
      </c>
      <c r="Y388" s="213"/>
      <c r="Z388" s="213"/>
      <c r="AA388" s="213"/>
      <c r="AB388" s="213"/>
      <c r="AC388" s="213"/>
      <c r="AD388" s="213"/>
      <c r="AE388" s="213"/>
      <c r="AF388" s="213"/>
      <c r="AG388" s="213" t="s">
        <v>176</v>
      </c>
      <c r="AH388" s="213"/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5">
      <c r="A389" s="220"/>
      <c r="B389" s="221"/>
      <c r="C389" s="249"/>
      <c r="D389" s="243"/>
      <c r="E389" s="243"/>
      <c r="F389" s="243"/>
      <c r="G389" s="243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143</v>
      </c>
      <c r="AH389" s="213"/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x14ac:dyDescent="0.25">
      <c r="A390" s="226" t="s">
        <v>132</v>
      </c>
      <c r="B390" s="227" t="s">
        <v>99</v>
      </c>
      <c r="C390" s="245" t="s">
        <v>100</v>
      </c>
      <c r="D390" s="228"/>
      <c r="E390" s="229"/>
      <c r="F390" s="230"/>
      <c r="G390" s="230">
        <f>SUMIF(AG391:AG396,"&lt;&gt;NOR",G391:G396)</f>
        <v>0</v>
      </c>
      <c r="H390" s="230"/>
      <c r="I390" s="230">
        <f>SUM(I391:I396)</f>
        <v>0</v>
      </c>
      <c r="J390" s="230"/>
      <c r="K390" s="230">
        <f>SUM(K391:K396)</f>
        <v>0</v>
      </c>
      <c r="L390" s="230"/>
      <c r="M390" s="230">
        <f>SUM(M391:M396)</f>
        <v>0</v>
      </c>
      <c r="N390" s="230"/>
      <c r="O390" s="230">
        <f>SUM(O391:O396)</f>
        <v>0</v>
      </c>
      <c r="P390" s="230"/>
      <c r="Q390" s="230">
        <f>SUM(Q391:Q396)</f>
        <v>0.12</v>
      </c>
      <c r="R390" s="230"/>
      <c r="S390" s="230"/>
      <c r="T390" s="231"/>
      <c r="U390" s="225"/>
      <c r="V390" s="225">
        <f>SUM(V391:V396)</f>
        <v>0</v>
      </c>
      <c r="W390" s="225"/>
      <c r="X390" s="225"/>
      <c r="AG390" t="s">
        <v>133</v>
      </c>
    </row>
    <row r="391" spans="1:60" outlineLevel="1" x14ac:dyDescent="0.25">
      <c r="A391" s="232">
        <v>95</v>
      </c>
      <c r="B391" s="233" t="s">
        <v>559</v>
      </c>
      <c r="C391" s="246" t="s">
        <v>560</v>
      </c>
      <c r="D391" s="234" t="s">
        <v>561</v>
      </c>
      <c r="E391" s="235">
        <v>1</v>
      </c>
      <c r="F391" s="236"/>
      <c r="G391" s="237">
        <f>ROUND(E391*F391,2)</f>
        <v>0</v>
      </c>
      <c r="H391" s="236"/>
      <c r="I391" s="237">
        <f>ROUND(E391*H391,2)</f>
        <v>0</v>
      </c>
      <c r="J391" s="236"/>
      <c r="K391" s="237">
        <f>ROUND(E391*J391,2)</f>
        <v>0</v>
      </c>
      <c r="L391" s="237">
        <v>21</v>
      </c>
      <c r="M391" s="237">
        <f>G391*(1+L391/100)</f>
        <v>0</v>
      </c>
      <c r="N391" s="237">
        <v>0</v>
      </c>
      <c r="O391" s="237">
        <f>ROUND(E391*N391,2)</f>
        <v>0</v>
      </c>
      <c r="P391" s="237">
        <v>3.6999999999999998E-2</v>
      </c>
      <c r="Q391" s="237">
        <f>ROUND(E391*P391,2)</f>
        <v>0.04</v>
      </c>
      <c r="R391" s="237"/>
      <c r="S391" s="237" t="s">
        <v>159</v>
      </c>
      <c r="T391" s="238" t="s">
        <v>138</v>
      </c>
      <c r="U391" s="223">
        <v>0</v>
      </c>
      <c r="V391" s="223">
        <f>ROUND(E391*U391,2)</f>
        <v>0</v>
      </c>
      <c r="W391" s="223"/>
      <c r="X391" s="223" t="s">
        <v>175</v>
      </c>
      <c r="Y391" s="213"/>
      <c r="Z391" s="213"/>
      <c r="AA391" s="213"/>
      <c r="AB391" s="213"/>
      <c r="AC391" s="213"/>
      <c r="AD391" s="213"/>
      <c r="AE391" s="213"/>
      <c r="AF391" s="213"/>
      <c r="AG391" s="213" t="s">
        <v>176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5">
      <c r="A392" s="220"/>
      <c r="B392" s="221"/>
      <c r="C392" s="249"/>
      <c r="D392" s="243"/>
      <c r="E392" s="243"/>
      <c r="F392" s="243"/>
      <c r="G392" s="243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143</v>
      </c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5">
      <c r="A393" s="232">
        <v>96</v>
      </c>
      <c r="B393" s="233" t="s">
        <v>562</v>
      </c>
      <c r="C393" s="246" t="s">
        <v>563</v>
      </c>
      <c r="D393" s="234" t="s">
        <v>564</v>
      </c>
      <c r="E393" s="235">
        <v>1</v>
      </c>
      <c r="F393" s="236"/>
      <c r="G393" s="237">
        <f>ROUND(E393*F393,2)</f>
        <v>0</v>
      </c>
      <c r="H393" s="236"/>
      <c r="I393" s="237">
        <f>ROUND(E393*H393,2)</f>
        <v>0</v>
      </c>
      <c r="J393" s="236"/>
      <c r="K393" s="237">
        <f>ROUND(E393*J393,2)</f>
        <v>0</v>
      </c>
      <c r="L393" s="237">
        <v>21</v>
      </c>
      <c r="M393" s="237">
        <f>G393*(1+L393/100)</f>
        <v>0</v>
      </c>
      <c r="N393" s="237">
        <v>0</v>
      </c>
      <c r="O393" s="237">
        <f>ROUND(E393*N393,2)</f>
        <v>0</v>
      </c>
      <c r="P393" s="237">
        <v>3.6999999999999998E-2</v>
      </c>
      <c r="Q393" s="237">
        <f>ROUND(E393*P393,2)</f>
        <v>0.04</v>
      </c>
      <c r="R393" s="237"/>
      <c r="S393" s="237" t="s">
        <v>159</v>
      </c>
      <c r="T393" s="238" t="s">
        <v>138</v>
      </c>
      <c r="U393" s="223">
        <v>0</v>
      </c>
      <c r="V393" s="223">
        <f>ROUND(E393*U393,2)</f>
        <v>0</v>
      </c>
      <c r="W393" s="223"/>
      <c r="X393" s="223" t="s">
        <v>175</v>
      </c>
      <c r="Y393" s="213"/>
      <c r="Z393" s="213"/>
      <c r="AA393" s="213"/>
      <c r="AB393" s="213"/>
      <c r="AC393" s="213"/>
      <c r="AD393" s="213"/>
      <c r="AE393" s="213"/>
      <c r="AF393" s="213"/>
      <c r="AG393" s="213" t="s">
        <v>176</v>
      </c>
      <c r="AH393" s="213"/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5">
      <c r="A394" s="220"/>
      <c r="B394" s="221"/>
      <c r="C394" s="249"/>
      <c r="D394" s="243"/>
      <c r="E394" s="243"/>
      <c r="F394" s="243"/>
      <c r="G394" s="243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143</v>
      </c>
      <c r="AH394" s="213"/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5">
      <c r="A395" s="232">
        <v>97</v>
      </c>
      <c r="B395" s="233" t="s">
        <v>565</v>
      </c>
      <c r="C395" s="246" t="s">
        <v>566</v>
      </c>
      <c r="D395" s="234" t="s">
        <v>564</v>
      </c>
      <c r="E395" s="235">
        <v>1</v>
      </c>
      <c r="F395" s="236"/>
      <c r="G395" s="237">
        <f>ROUND(E395*F395,2)</f>
        <v>0</v>
      </c>
      <c r="H395" s="236"/>
      <c r="I395" s="237">
        <f>ROUND(E395*H395,2)</f>
        <v>0</v>
      </c>
      <c r="J395" s="236"/>
      <c r="K395" s="237">
        <f>ROUND(E395*J395,2)</f>
        <v>0</v>
      </c>
      <c r="L395" s="237">
        <v>21</v>
      </c>
      <c r="M395" s="237">
        <f>G395*(1+L395/100)</f>
        <v>0</v>
      </c>
      <c r="N395" s="237">
        <v>0</v>
      </c>
      <c r="O395" s="237">
        <f>ROUND(E395*N395,2)</f>
        <v>0</v>
      </c>
      <c r="P395" s="237">
        <v>3.6999999999999998E-2</v>
      </c>
      <c r="Q395" s="237">
        <f>ROUND(E395*P395,2)</f>
        <v>0.04</v>
      </c>
      <c r="R395" s="237"/>
      <c r="S395" s="237" t="s">
        <v>159</v>
      </c>
      <c r="T395" s="238" t="s">
        <v>138</v>
      </c>
      <c r="U395" s="223">
        <v>0</v>
      </c>
      <c r="V395" s="223">
        <f>ROUND(E395*U395,2)</f>
        <v>0</v>
      </c>
      <c r="W395" s="223"/>
      <c r="X395" s="223" t="s">
        <v>175</v>
      </c>
      <c r="Y395" s="213"/>
      <c r="Z395" s="213"/>
      <c r="AA395" s="213"/>
      <c r="AB395" s="213"/>
      <c r="AC395" s="213"/>
      <c r="AD395" s="213"/>
      <c r="AE395" s="213"/>
      <c r="AF395" s="213"/>
      <c r="AG395" s="213" t="s">
        <v>176</v>
      </c>
      <c r="AH395" s="213"/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5">
      <c r="A396" s="220"/>
      <c r="B396" s="221"/>
      <c r="C396" s="249"/>
      <c r="D396" s="243"/>
      <c r="E396" s="243"/>
      <c r="F396" s="243"/>
      <c r="G396" s="243"/>
      <c r="H396" s="223"/>
      <c r="I396" s="223"/>
      <c r="J396" s="223"/>
      <c r="K396" s="223"/>
      <c r="L396" s="223"/>
      <c r="M396" s="223"/>
      <c r="N396" s="223"/>
      <c r="O396" s="223"/>
      <c r="P396" s="223"/>
      <c r="Q396" s="223"/>
      <c r="R396" s="223"/>
      <c r="S396" s="223"/>
      <c r="T396" s="223"/>
      <c r="U396" s="223"/>
      <c r="V396" s="223"/>
      <c r="W396" s="223"/>
      <c r="X396" s="223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143</v>
      </c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x14ac:dyDescent="0.25">
      <c r="A397" s="226" t="s">
        <v>132</v>
      </c>
      <c r="B397" s="227" t="s">
        <v>101</v>
      </c>
      <c r="C397" s="245" t="s">
        <v>102</v>
      </c>
      <c r="D397" s="228"/>
      <c r="E397" s="229"/>
      <c r="F397" s="230"/>
      <c r="G397" s="230">
        <f>SUMIF(AG398:AG412,"&lt;&gt;NOR",G398:G412)</f>
        <v>0</v>
      </c>
      <c r="H397" s="230"/>
      <c r="I397" s="230">
        <f>SUM(I398:I412)</f>
        <v>0</v>
      </c>
      <c r="J397" s="230"/>
      <c r="K397" s="230">
        <f>SUM(K398:K412)</f>
        <v>0</v>
      </c>
      <c r="L397" s="230"/>
      <c r="M397" s="230">
        <f>SUM(M398:M412)</f>
        <v>0</v>
      </c>
      <c r="N397" s="230"/>
      <c r="O397" s="230">
        <f>SUM(O398:O412)</f>
        <v>0</v>
      </c>
      <c r="P397" s="230"/>
      <c r="Q397" s="230">
        <f>SUM(Q398:Q412)</f>
        <v>0</v>
      </c>
      <c r="R397" s="230"/>
      <c r="S397" s="230"/>
      <c r="T397" s="231"/>
      <c r="U397" s="225"/>
      <c r="V397" s="225">
        <f>SUM(V398:V412)</f>
        <v>60.62</v>
      </c>
      <c r="W397" s="225"/>
      <c r="X397" s="225"/>
      <c r="AG397" t="s">
        <v>133</v>
      </c>
    </row>
    <row r="398" spans="1:60" outlineLevel="1" x14ac:dyDescent="0.25">
      <c r="A398" s="232">
        <v>98</v>
      </c>
      <c r="B398" s="233" t="s">
        <v>567</v>
      </c>
      <c r="C398" s="246" t="s">
        <v>568</v>
      </c>
      <c r="D398" s="234" t="s">
        <v>252</v>
      </c>
      <c r="E398" s="235">
        <v>11.955780000000001</v>
      </c>
      <c r="F398" s="236"/>
      <c r="G398" s="237">
        <f>ROUND(E398*F398,2)</f>
        <v>0</v>
      </c>
      <c r="H398" s="236"/>
      <c r="I398" s="237">
        <f>ROUND(E398*H398,2)</f>
        <v>0</v>
      </c>
      <c r="J398" s="236"/>
      <c r="K398" s="237">
        <f>ROUND(E398*J398,2)</f>
        <v>0</v>
      </c>
      <c r="L398" s="237">
        <v>21</v>
      </c>
      <c r="M398" s="237">
        <f>G398*(1+L398/100)</f>
        <v>0</v>
      </c>
      <c r="N398" s="237">
        <v>0</v>
      </c>
      <c r="O398" s="237">
        <f>ROUND(E398*N398,2)</f>
        <v>0</v>
      </c>
      <c r="P398" s="237">
        <v>0</v>
      </c>
      <c r="Q398" s="237">
        <f>ROUND(E398*P398,2)</f>
        <v>0</v>
      </c>
      <c r="R398" s="237" t="s">
        <v>413</v>
      </c>
      <c r="S398" s="237" t="s">
        <v>137</v>
      </c>
      <c r="T398" s="238" t="s">
        <v>137</v>
      </c>
      <c r="U398" s="223">
        <v>0.93300000000000005</v>
      </c>
      <c r="V398" s="223">
        <f>ROUND(E398*U398,2)</f>
        <v>11.15</v>
      </c>
      <c r="W398" s="223"/>
      <c r="X398" s="223" t="s">
        <v>569</v>
      </c>
      <c r="Y398" s="213"/>
      <c r="Z398" s="213"/>
      <c r="AA398" s="213"/>
      <c r="AB398" s="213"/>
      <c r="AC398" s="213"/>
      <c r="AD398" s="213"/>
      <c r="AE398" s="213"/>
      <c r="AF398" s="213"/>
      <c r="AG398" s="213" t="s">
        <v>570</v>
      </c>
      <c r="AH398" s="213"/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5">
      <c r="A399" s="220"/>
      <c r="B399" s="221"/>
      <c r="C399" s="249"/>
      <c r="D399" s="243"/>
      <c r="E399" s="243"/>
      <c r="F399" s="243"/>
      <c r="G399" s="243"/>
      <c r="H399" s="223"/>
      <c r="I399" s="223"/>
      <c r="J399" s="223"/>
      <c r="K399" s="223"/>
      <c r="L399" s="223"/>
      <c r="M399" s="223"/>
      <c r="N399" s="223"/>
      <c r="O399" s="223"/>
      <c r="P399" s="223"/>
      <c r="Q399" s="223"/>
      <c r="R399" s="223"/>
      <c r="S399" s="223"/>
      <c r="T399" s="223"/>
      <c r="U399" s="223"/>
      <c r="V399" s="223"/>
      <c r="W399" s="223"/>
      <c r="X399" s="223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143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5">
      <c r="A400" s="232">
        <v>99</v>
      </c>
      <c r="B400" s="233" t="s">
        <v>571</v>
      </c>
      <c r="C400" s="246" t="s">
        <v>572</v>
      </c>
      <c r="D400" s="234" t="s">
        <v>252</v>
      </c>
      <c r="E400" s="235">
        <v>47.823120000000003</v>
      </c>
      <c r="F400" s="236"/>
      <c r="G400" s="237">
        <f>ROUND(E400*F400,2)</f>
        <v>0</v>
      </c>
      <c r="H400" s="236"/>
      <c r="I400" s="237">
        <f>ROUND(E400*H400,2)</f>
        <v>0</v>
      </c>
      <c r="J400" s="236"/>
      <c r="K400" s="237">
        <f>ROUND(E400*J400,2)</f>
        <v>0</v>
      </c>
      <c r="L400" s="237">
        <v>21</v>
      </c>
      <c r="M400" s="237">
        <f>G400*(1+L400/100)</f>
        <v>0</v>
      </c>
      <c r="N400" s="237">
        <v>0</v>
      </c>
      <c r="O400" s="237">
        <f>ROUND(E400*N400,2)</f>
        <v>0</v>
      </c>
      <c r="P400" s="237">
        <v>0</v>
      </c>
      <c r="Q400" s="237">
        <f>ROUND(E400*P400,2)</f>
        <v>0</v>
      </c>
      <c r="R400" s="237" t="s">
        <v>413</v>
      </c>
      <c r="S400" s="237" t="s">
        <v>137</v>
      </c>
      <c r="T400" s="238" t="s">
        <v>137</v>
      </c>
      <c r="U400" s="223">
        <v>0.65</v>
      </c>
      <c r="V400" s="223">
        <f>ROUND(E400*U400,2)</f>
        <v>31.09</v>
      </c>
      <c r="W400" s="223"/>
      <c r="X400" s="223" t="s">
        <v>569</v>
      </c>
      <c r="Y400" s="213"/>
      <c r="Z400" s="213"/>
      <c r="AA400" s="213"/>
      <c r="AB400" s="213"/>
      <c r="AC400" s="213"/>
      <c r="AD400" s="213"/>
      <c r="AE400" s="213"/>
      <c r="AF400" s="213"/>
      <c r="AG400" s="213" t="s">
        <v>570</v>
      </c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5">
      <c r="A401" s="220"/>
      <c r="B401" s="221"/>
      <c r="C401" s="249"/>
      <c r="D401" s="243"/>
      <c r="E401" s="243"/>
      <c r="F401" s="243"/>
      <c r="G401" s="243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3"/>
      <c r="Z401" s="213"/>
      <c r="AA401" s="213"/>
      <c r="AB401" s="213"/>
      <c r="AC401" s="213"/>
      <c r="AD401" s="213"/>
      <c r="AE401" s="213"/>
      <c r="AF401" s="213"/>
      <c r="AG401" s="213" t="s">
        <v>143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5">
      <c r="A402" s="232">
        <v>100</v>
      </c>
      <c r="B402" s="233" t="s">
        <v>573</v>
      </c>
      <c r="C402" s="246" t="s">
        <v>574</v>
      </c>
      <c r="D402" s="234" t="s">
        <v>252</v>
      </c>
      <c r="E402" s="235">
        <v>11.955780000000001</v>
      </c>
      <c r="F402" s="236"/>
      <c r="G402" s="237">
        <f>ROUND(E402*F402,2)</f>
        <v>0</v>
      </c>
      <c r="H402" s="236"/>
      <c r="I402" s="237">
        <f>ROUND(E402*H402,2)</f>
        <v>0</v>
      </c>
      <c r="J402" s="236"/>
      <c r="K402" s="237">
        <f>ROUND(E402*J402,2)</f>
        <v>0</v>
      </c>
      <c r="L402" s="237">
        <v>21</v>
      </c>
      <c r="M402" s="237">
        <f>G402*(1+L402/100)</f>
        <v>0</v>
      </c>
      <c r="N402" s="237">
        <v>0</v>
      </c>
      <c r="O402" s="237">
        <f>ROUND(E402*N402,2)</f>
        <v>0</v>
      </c>
      <c r="P402" s="237">
        <v>0</v>
      </c>
      <c r="Q402" s="237">
        <f>ROUND(E402*P402,2)</f>
        <v>0</v>
      </c>
      <c r="R402" s="237" t="s">
        <v>413</v>
      </c>
      <c r="S402" s="237" t="s">
        <v>137</v>
      </c>
      <c r="T402" s="238" t="s">
        <v>137</v>
      </c>
      <c r="U402" s="223">
        <v>0.49</v>
      </c>
      <c r="V402" s="223">
        <f>ROUND(E402*U402,2)</f>
        <v>5.86</v>
      </c>
      <c r="W402" s="223"/>
      <c r="X402" s="223" t="s">
        <v>569</v>
      </c>
      <c r="Y402" s="213"/>
      <c r="Z402" s="213"/>
      <c r="AA402" s="213"/>
      <c r="AB402" s="213"/>
      <c r="AC402" s="213"/>
      <c r="AD402" s="213"/>
      <c r="AE402" s="213"/>
      <c r="AF402" s="213"/>
      <c r="AG402" s="213" t="s">
        <v>570</v>
      </c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5">
      <c r="A403" s="220"/>
      <c r="B403" s="221"/>
      <c r="C403" s="247" t="s">
        <v>575</v>
      </c>
      <c r="D403" s="240"/>
      <c r="E403" s="240"/>
      <c r="F403" s="240"/>
      <c r="G403" s="240"/>
      <c r="H403" s="223"/>
      <c r="I403" s="223"/>
      <c r="J403" s="223"/>
      <c r="K403" s="223"/>
      <c r="L403" s="223"/>
      <c r="M403" s="223"/>
      <c r="N403" s="223"/>
      <c r="O403" s="223"/>
      <c r="P403" s="223"/>
      <c r="Q403" s="223"/>
      <c r="R403" s="223"/>
      <c r="S403" s="223"/>
      <c r="T403" s="223"/>
      <c r="U403" s="223"/>
      <c r="V403" s="223"/>
      <c r="W403" s="223"/>
      <c r="X403" s="223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142</v>
      </c>
      <c r="AH403" s="213"/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5">
      <c r="A404" s="220"/>
      <c r="B404" s="221"/>
      <c r="C404" s="248"/>
      <c r="D404" s="242"/>
      <c r="E404" s="242"/>
      <c r="F404" s="242"/>
      <c r="G404" s="242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3"/>
      <c r="Z404" s="213"/>
      <c r="AA404" s="213"/>
      <c r="AB404" s="213"/>
      <c r="AC404" s="213"/>
      <c r="AD404" s="213"/>
      <c r="AE404" s="213"/>
      <c r="AF404" s="213"/>
      <c r="AG404" s="213" t="s">
        <v>143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5">
      <c r="A405" s="232">
        <v>101</v>
      </c>
      <c r="B405" s="233" t="s">
        <v>576</v>
      </c>
      <c r="C405" s="246" t="s">
        <v>577</v>
      </c>
      <c r="D405" s="234" t="s">
        <v>252</v>
      </c>
      <c r="E405" s="235">
        <v>227.15982</v>
      </c>
      <c r="F405" s="236"/>
      <c r="G405" s="237">
        <f>ROUND(E405*F405,2)</f>
        <v>0</v>
      </c>
      <c r="H405" s="236"/>
      <c r="I405" s="237">
        <f>ROUND(E405*H405,2)</f>
        <v>0</v>
      </c>
      <c r="J405" s="236"/>
      <c r="K405" s="237">
        <f>ROUND(E405*J405,2)</f>
        <v>0</v>
      </c>
      <c r="L405" s="237">
        <v>21</v>
      </c>
      <c r="M405" s="237">
        <f>G405*(1+L405/100)</f>
        <v>0</v>
      </c>
      <c r="N405" s="237">
        <v>0</v>
      </c>
      <c r="O405" s="237">
        <f>ROUND(E405*N405,2)</f>
        <v>0</v>
      </c>
      <c r="P405" s="237">
        <v>0</v>
      </c>
      <c r="Q405" s="237">
        <f>ROUND(E405*P405,2)</f>
        <v>0</v>
      </c>
      <c r="R405" s="237" t="s">
        <v>413</v>
      </c>
      <c r="S405" s="237" t="s">
        <v>137</v>
      </c>
      <c r="T405" s="238" t="s">
        <v>137</v>
      </c>
      <c r="U405" s="223">
        <v>0</v>
      </c>
      <c r="V405" s="223">
        <f>ROUND(E405*U405,2)</f>
        <v>0</v>
      </c>
      <c r="W405" s="223"/>
      <c r="X405" s="223" t="s">
        <v>569</v>
      </c>
      <c r="Y405" s="213"/>
      <c r="Z405" s="213"/>
      <c r="AA405" s="213"/>
      <c r="AB405" s="213"/>
      <c r="AC405" s="213"/>
      <c r="AD405" s="213"/>
      <c r="AE405" s="213"/>
      <c r="AF405" s="213"/>
      <c r="AG405" s="213" t="s">
        <v>570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5">
      <c r="A406" s="220"/>
      <c r="B406" s="221"/>
      <c r="C406" s="249"/>
      <c r="D406" s="243"/>
      <c r="E406" s="243"/>
      <c r="F406" s="243"/>
      <c r="G406" s="243"/>
      <c r="H406" s="223"/>
      <c r="I406" s="223"/>
      <c r="J406" s="223"/>
      <c r="K406" s="223"/>
      <c r="L406" s="223"/>
      <c r="M406" s="223"/>
      <c r="N406" s="223"/>
      <c r="O406" s="223"/>
      <c r="P406" s="223"/>
      <c r="Q406" s="223"/>
      <c r="R406" s="223"/>
      <c r="S406" s="223"/>
      <c r="T406" s="223"/>
      <c r="U406" s="223"/>
      <c r="V406" s="223"/>
      <c r="W406" s="223"/>
      <c r="X406" s="223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143</v>
      </c>
      <c r="AH406" s="213"/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5">
      <c r="A407" s="232">
        <v>102</v>
      </c>
      <c r="B407" s="233" t="s">
        <v>578</v>
      </c>
      <c r="C407" s="246" t="s">
        <v>579</v>
      </c>
      <c r="D407" s="234" t="s">
        <v>252</v>
      </c>
      <c r="E407" s="235">
        <v>11.955780000000001</v>
      </c>
      <c r="F407" s="236"/>
      <c r="G407" s="237">
        <f>ROUND(E407*F407,2)</f>
        <v>0</v>
      </c>
      <c r="H407" s="236"/>
      <c r="I407" s="237">
        <f>ROUND(E407*H407,2)</f>
        <v>0</v>
      </c>
      <c r="J407" s="236"/>
      <c r="K407" s="237">
        <f>ROUND(E407*J407,2)</f>
        <v>0</v>
      </c>
      <c r="L407" s="237">
        <v>21</v>
      </c>
      <c r="M407" s="237">
        <f>G407*(1+L407/100)</f>
        <v>0</v>
      </c>
      <c r="N407" s="237">
        <v>0</v>
      </c>
      <c r="O407" s="237">
        <f>ROUND(E407*N407,2)</f>
        <v>0</v>
      </c>
      <c r="P407" s="237">
        <v>0</v>
      </c>
      <c r="Q407" s="237">
        <f>ROUND(E407*P407,2)</f>
        <v>0</v>
      </c>
      <c r="R407" s="237" t="s">
        <v>413</v>
      </c>
      <c r="S407" s="237" t="s">
        <v>137</v>
      </c>
      <c r="T407" s="238" t="s">
        <v>137</v>
      </c>
      <c r="U407" s="223">
        <v>0.94199999999999995</v>
      </c>
      <c r="V407" s="223">
        <f>ROUND(E407*U407,2)</f>
        <v>11.26</v>
      </c>
      <c r="W407" s="223"/>
      <c r="X407" s="223" t="s">
        <v>569</v>
      </c>
      <c r="Y407" s="213"/>
      <c r="Z407" s="213"/>
      <c r="AA407" s="213"/>
      <c r="AB407" s="213"/>
      <c r="AC407" s="213"/>
      <c r="AD407" s="213"/>
      <c r="AE407" s="213"/>
      <c r="AF407" s="213"/>
      <c r="AG407" s="213" t="s">
        <v>570</v>
      </c>
      <c r="AH407" s="213"/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5">
      <c r="A408" s="220"/>
      <c r="B408" s="221"/>
      <c r="C408" s="249"/>
      <c r="D408" s="243"/>
      <c r="E408" s="243"/>
      <c r="F408" s="243"/>
      <c r="G408" s="243"/>
      <c r="H408" s="223"/>
      <c r="I408" s="223"/>
      <c r="J408" s="223"/>
      <c r="K408" s="223"/>
      <c r="L408" s="223"/>
      <c r="M408" s="223"/>
      <c r="N408" s="223"/>
      <c r="O408" s="223"/>
      <c r="P408" s="223"/>
      <c r="Q408" s="223"/>
      <c r="R408" s="223"/>
      <c r="S408" s="223"/>
      <c r="T408" s="223"/>
      <c r="U408" s="223"/>
      <c r="V408" s="223"/>
      <c r="W408" s="223"/>
      <c r="X408" s="223"/>
      <c r="Y408" s="213"/>
      <c r="Z408" s="213"/>
      <c r="AA408" s="213"/>
      <c r="AB408" s="213"/>
      <c r="AC408" s="213"/>
      <c r="AD408" s="213"/>
      <c r="AE408" s="213"/>
      <c r="AF408" s="213"/>
      <c r="AG408" s="213" t="s">
        <v>143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5">
      <c r="A409" s="232">
        <v>103</v>
      </c>
      <c r="B409" s="233" t="s">
        <v>580</v>
      </c>
      <c r="C409" s="246" t="s">
        <v>581</v>
      </c>
      <c r="D409" s="234" t="s">
        <v>252</v>
      </c>
      <c r="E409" s="235">
        <v>11.955780000000001</v>
      </c>
      <c r="F409" s="236"/>
      <c r="G409" s="237">
        <f>ROUND(E409*F409,2)</f>
        <v>0</v>
      </c>
      <c r="H409" s="236"/>
      <c r="I409" s="237">
        <f>ROUND(E409*H409,2)</f>
        <v>0</v>
      </c>
      <c r="J409" s="236"/>
      <c r="K409" s="237">
        <f>ROUND(E409*J409,2)</f>
        <v>0</v>
      </c>
      <c r="L409" s="237">
        <v>21</v>
      </c>
      <c r="M409" s="237">
        <f>G409*(1+L409/100)</f>
        <v>0</v>
      </c>
      <c r="N409" s="237">
        <v>0</v>
      </c>
      <c r="O409" s="237">
        <f>ROUND(E409*N409,2)</f>
        <v>0</v>
      </c>
      <c r="P409" s="237">
        <v>0</v>
      </c>
      <c r="Q409" s="237">
        <f>ROUND(E409*P409,2)</f>
        <v>0</v>
      </c>
      <c r="R409" s="237" t="s">
        <v>413</v>
      </c>
      <c r="S409" s="237" t="s">
        <v>137</v>
      </c>
      <c r="T409" s="238" t="s">
        <v>137</v>
      </c>
      <c r="U409" s="223">
        <v>0.105</v>
      </c>
      <c r="V409" s="223">
        <f>ROUND(E409*U409,2)</f>
        <v>1.26</v>
      </c>
      <c r="W409" s="223"/>
      <c r="X409" s="223" t="s">
        <v>569</v>
      </c>
      <c r="Y409" s="213"/>
      <c r="Z409" s="213"/>
      <c r="AA409" s="213"/>
      <c r="AB409" s="213"/>
      <c r="AC409" s="213"/>
      <c r="AD409" s="213"/>
      <c r="AE409" s="213"/>
      <c r="AF409" s="213"/>
      <c r="AG409" s="213" t="s">
        <v>570</v>
      </c>
      <c r="AH409" s="213"/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5">
      <c r="A410" s="220"/>
      <c r="B410" s="221"/>
      <c r="C410" s="249"/>
      <c r="D410" s="243"/>
      <c r="E410" s="243"/>
      <c r="F410" s="243"/>
      <c r="G410" s="243"/>
      <c r="H410" s="223"/>
      <c r="I410" s="223"/>
      <c r="J410" s="223"/>
      <c r="K410" s="223"/>
      <c r="L410" s="223"/>
      <c r="M410" s="223"/>
      <c r="N410" s="223"/>
      <c r="O410" s="223"/>
      <c r="P410" s="223"/>
      <c r="Q410" s="223"/>
      <c r="R410" s="223"/>
      <c r="S410" s="223"/>
      <c r="T410" s="223"/>
      <c r="U410" s="223"/>
      <c r="V410" s="223"/>
      <c r="W410" s="223"/>
      <c r="X410" s="223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143</v>
      </c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5">
      <c r="A411" s="232">
        <v>104</v>
      </c>
      <c r="B411" s="233" t="s">
        <v>582</v>
      </c>
      <c r="C411" s="246" t="s">
        <v>583</v>
      </c>
      <c r="D411" s="234" t="s">
        <v>252</v>
      </c>
      <c r="E411" s="235">
        <v>11.955780000000001</v>
      </c>
      <c r="F411" s="236"/>
      <c r="G411" s="237">
        <f>ROUND(E411*F411,2)</f>
        <v>0</v>
      </c>
      <c r="H411" s="236"/>
      <c r="I411" s="237">
        <f>ROUND(E411*H411,2)</f>
        <v>0</v>
      </c>
      <c r="J411" s="236"/>
      <c r="K411" s="237">
        <f>ROUND(E411*J411,2)</f>
        <v>0</v>
      </c>
      <c r="L411" s="237">
        <v>21</v>
      </c>
      <c r="M411" s="237">
        <f>G411*(1+L411/100)</f>
        <v>0</v>
      </c>
      <c r="N411" s="237">
        <v>0</v>
      </c>
      <c r="O411" s="237">
        <f>ROUND(E411*N411,2)</f>
        <v>0</v>
      </c>
      <c r="P411" s="237">
        <v>0</v>
      </c>
      <c r="Q411" s="237">
        <f>ROUND(E411*P411,2)</f>
        <v>0</v>
      </c>
      <c r="R411" s="237" t="s">
        <v>413</v>
      </c>
      <c r="S411" s="237" t="s">
        <v>137</v>
      </c>
      <c r="T411" s="238" t="s">
        <v>137</v>
      </c>
      <c r="U411" s="223">
        <v>0</v>
      </c>
      <c r="V411" s="223">
        <f>ROUND(E411*U411,2)</f>
        <v>0</v>
      </c>
      <c r="W411" s="223"/>
      <c r="X411" s="223" t="s">
        <v>569</v>
      </c>
      <c r="Y411" s="213"/>
      <c r="Z411" s="213"/>
      <c r="AA411" s="213"/>
      <c r="AB411" s="213"/>
      <c r="AC411" s="213"/>
      <c r="AD411" s="213"/>
      <c r="AE411" s="213"/>
      <c r="AF411" s="213"/>
      <c r="AG411" s="213" t="s">
        <v>570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5">
      <c r="A412" s="220"/>
      <c r="B412" s="221"/>
      <c r="C412" s="249"/>
      <c r="D412" s="243"/>
      <c r="E412" s="243"/>
      <c r="F412" s="243"/>
      <c r="G412" s="243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143</v>
      </c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x14ac:dyDescent="0.25">
      <c r="A413" s="3"/>
      <c r="B413" s="4"/>
      <c r="C413" s="250"/>
      <c r="D413" s="6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AE413">
        <v>15</v>
      </c>
      <c r="AF413">
        <v>21</v>
      </c>
      <c r="AG413" t="s">
        <v>119</v>
      </c>
    </row>
    <row r="414" spans="1:60" x14ac:dyDescent="0.25">
      <c r="A414" s="216"/>
      <c r="B414" s="217" t="s">
        <v>29</v>
      </c>
      <c r="C414" s="251"/>
      <c r="D414" s="218"/>
      <c r="E414" s="219"/>
      <c r="F414" s="219"/>
      <c r="G414" s="244">
        <f>G8+G27+G65+G89+G118+G126+G133+G164+G173+G186+G208+G228+G243+G296+G300+G312+G323+G333+G356+G360+G363+G383+G390+G397</f>
        <v>0</v>
      </c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AE414">
        <f>SUMIF(L7:L412,AE413,G7:G412)</f>
        <v>0</v>
      </c>
      <c r="AF414">
        <f>SUMIF(L7:L412,AF413,G7:G412)</f>
        <v>0</v>
      </c>
      <c r="AG414" t="s">
        <v>172</v>
      </c>
    </row>
    <row r="415" spans="1:60" x14ac:dyDescent="0.25">
      <c r="C415" s="252"/>
      <c r="D415" s="10"/>
      <c r="AG415" t="s">
        <v>173</v>
      </c>
    </row>
    <row r="416" spans="1:60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+BPfI08DFMMS9n3c7dzfds6As4bSXfbFz61mAK4DeTGx4ACLsEgDpCWQYT6Stm33KYRIUmAsALAYLu/hYA5ipQ==" saltValue="w3okIlVl38D61eDXNc9NxA==" spinCount="100000" sheet="1"/>
  <mergeCells count="157">
    <mergeCell ref="C412:G412"/>
    <mergeCell ref="C401:G401"/>
    <mergeCell ref="C403:G403"/>
    <mergeCell ref="C404:G404"/>
    <mergeCell ref="C406:G406"/>
    <mergeCell ref="C408:G408"/>
    <mergeCell ref="C410:G410"/>
    <mergeCell ref="C387:G387"/>
    <mergeCell ref="C389:G389"/>
    <mergeCell ref="C392:G392"/>
    <mergeCell ref="C394:G394"/>
    <mergeCell ref="C396:G396"/>
    <mergeCell ref="C399:G399"/>
    <mergeCell ref="C358:G358"/>
    <mergeCell ref="C359:G359"/>
    <mergeCell ref="C362:G362"/>
    <mergeCell ref="C365:G365"/>
    <mergeCell ref="C382:G382"/>
    <mergeCell ref="C385:G385"/>
    <mergeCell ref="C343:G343"/>
    <mergeCell ref="C346:G346"/>
    <mergeCell ref="C349:G349"/>
    <mergeCell ref="C352:G352"/>
    <mergeCell ref="C354:G354"/>
    <mergeCell ref="C355:G355"/>
    <mergeCell ref="C329:G329"/>
    <mergeCell ref="C331:G331"/>
    <mergeCell ref="C332:G332"/>
    <mergeCell ref="C336:G336"/>
    <mergeCell ref="C339:G339"/>
    <mergeCell ref="C341:G341"/>
    <mergeCell ref="C316:G316"/>
    <mergeCell ref="C319:G319"/>
    <mergeCell ref="C321:G321"/>
    <mergeCell ref="C322:G322"/>
    <mergeCell ref="C325:G325"/>
    <mergeCell ref="C327:G327"/>
    <mergeCell ref="C305:G305"/>
    <mergeCell ref="C308:G308"/>
    <mergeCell ref="C310:G310"/>
    <mergeCell ref="C311:G311"/>
    <mergeCell ref="C314:G314"/>
    <mergeCell ref="C315:G315"/>
    <mergeCell ref="C289:G289"/>
    <mergeCell ref="C293:G293"/>
    <mergeCell ref="C295:G295"/>
    <mergeCell ref="C298:G298"/>
    <mergeCell ref="C299:G299"/>
    <mergeCell ref="C303:G303"/>
    <mergeCell ref="C273:G273"/>
    <mergeCell ref="C275:G275"/>
    <mergeCell ref="C278:G278"/>
    <mergeCell ref="C281:G281"/>
    <mergeCell ref="C284:G284"/>
    <mergeCell ref="C287:G287"/>
    <mergeCell ref="C261:G261"/>
    <mergeCell ref="C263:G263"/>
    <mergeCell ref="C265:G265"/>
    <mergeCell ref="C267:G267"/>
    <mergeCell ref="C269:G269"/>
    <mergeCell ref="C271:G271"/>
    <mergeCell ref="C240:G240"/>
    <mergeCell ref="C242:G242"/>
    <mergeCell ref="C245:G245"/>
    <mergeCell ref="C252:G252"/>
    <mergeCell ref="C254:G254"/>
    <mergeCell ref="C259:G259"/>
    <mergeCell ref="C224:G224"/>
    <mergeCell ref="C226:G226"/>
    <mergeCell ref="C227:G227"/>
    <mergeCell ref="C230:G230"/>
    <mergeCell ref="C231:G231"/>
    <mergeCell ref="C236:G236"/>
    <mergeCell ref="C213:G213"/>
    <mergeCell ref="C215:G215"/>
    <mergeCell ref="C216:G216"/>
    <mergeCell ref="C218:G218"/>
    <mergeCell ref="C220:G220"/>
    <mergeCell ref="C222:G222"/>
    <mergeCell ref="C198:G198"/>
    <mergeCell ref="C201:G201"/>
    <mergeCell ref="C204:G204"/>
    <mergeCell ref="C207:G207"/>
    <mergeCell ref="C210:G210"/>
    <mergeCell ref="C211:G211"/>
    <mergeCell ref="C183:G183"/>
    <mergeCell ref="C185:G185"/>
    <mergeCell ref="C188:G188"/>
    <mergeCell ref="C189:G189"/>
    <mergeCell ref="C192:G192"/>
    <mergeCell ref="C195:G195"/>
    <mergeCell ref="C172:G172"/>
    <mergeCell ref="C175:G175"/>
    <mergeCell ref="C176:G176"/>
    <mergeCell ref="C178:G178"/>
    <mergeCell ref="C180:G180"/>
    <mergeCell ref="C181:G181"/>
    <mergeCell ref="C146:G146"/>
    <mergeCell ref="C154:G154"/>
    <mergeCell ref="C156:G156"/>
    <mergeCell ref="C157:G157"/>
    <mergeCell ref="C161:G161"/>
    <mergeCell ref="C163:G163"/>
    <mergeCell ref="C129:G129"/>
    <mergeCell ref="C131:G131"/>
    <mergeCell ref="C132:G132"/>
    <mergeCell ref="C135:G135"/>
    <mergeCell ref="C136:G136"/>
    <mergeCell ref="C144:G144"/>
    <mergeCell ref="C117:G117"/>
    <mergeCell ref="C120:G120"/>
    <mergeCell ref="C122:G122"/>
    <mergeCell ref="C124:G124"/>
    <mergeCell ref="C125:G125"/>
    <mergeCell ref="C128:G128"/>
    <mergeCell ref="C91:G91"/>
    <mergeCell ref="C97:G97"/>
    <mergeCell ref="C105:G105"/>
    <mergeCell ref="C107:G107"/>
    <mergeCell ref="C108:G108"/>
    <mergeCell ref="C114:G114"/>
    <mergeCell ref="C79:G79"/>
    <mergeCell ref="C80:G80"/>
    <mergeCell ref="C81:G81"/>
    <mergeCell ref="C84:G84"/>
    <mergeCell ref="C86:G86"/>
    <mergeCell ref="C88:G88"/>
    <mergeCell ref="C67:G67"/>
    <mergeCell ref="C69:G69"/>
    <mergeCell ref="C71:G71"/>
    <mergeCell ref="C73:G73"/>
    <mergeCell ref="C75:G75"/>
    <mergeCell ref="C77:G77"/>
    <mergeCell ref="C54:G54"/>
    <mergeCell ref="C56:G56"/>
    <mergeCell ref="C58:G58"/>
    <mergeCell ref="C60:G60"/>
    <mergeCell ref="C62:G62"/>
    <mergeCell ref="C64:G64"/>
    <mergeCell ref="C43:G43"/>
    <mergeCell ref="C45:G45"/>
    <mergeCell ref="C47:G47"/>
    <mergeCell ref="C48:G48"/>
    <mergeCell ref="C50:G50"/>
    <mergeCell ref="C52:G52"/>
    <mergeCell ref="C31:G31"/>
    <mergeCell ref="C33:G33"/>
    <mergeCell ref="C35:G35"/>
    <mergeCell ref="C37:G37"/>
    <mergeCell ref="C39:G39"/>
    <mergeCell ref="C41:G41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00 Pol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 Pol'!Názvy_tisku</vt:lpstr>
      <vt:lpstr>'01 01 Pol'!Názvy_tisku</vt:lpstr>
      <vt:lpstr>oadresa</vt:lpstr>
      <vt:lpstr>Stavba!Objednatel</vt:lpstr>
      <vt:lpstr>Stavba!Objekt</vt:lpstr>
      <vt:lpstr>'01 00 Pol'!Oblast_tisku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Ntb-VivoBook</dc:creator>
  <cp:lastModifiedBy>Ntb-VivoBook</cp:lastModifiedBy>
  <cp:lastPrinted>2019-03-19T12:27:02Z</cp:lastPrinted>
  <dcterms:created xsi:type="dcterms:W3CDTF">2009-04-08T07:15:50Z</dcterms:created>
  <dcterms:modified xsi:type="dcterms:W3CDTF">2020-06-10T10:03:31Z</dcterms:modified>
</cp:coreProperties>
</file>